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tsac0-my.sharepoint.com/personal/mrickard_mtsac_edu/Documents/Documents/Fall 2022 and beyond/EDC/Handbook docs/"/>
    </mc:Choice>
  </mc:AlternateContent>
  <xr:revisionPtr revIDLastSave="0" documentId="8_{1EC757D6-B827-476D-A902-D05218443256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7" i="1" l="1"/>
  <c r="K47" i="1"/>
  <c r="K46" i="1"/>
  <c r="H46" i="1"/>
  <c r="G47" i="1"/>
  <c r="G48" i="1"/>
  <c r="K87" i="1"/>
  <c r="J88" i="1"/>
  <c r="J89" i="1"/>
  <c r="E87" i="1"/>
  <c r="D88" i="1"/>
  <c r="D89" i="1"/>
  <c r="D47" i="1"/>
  <c r="D48" i="1"/>
  <c r="E46" i="1"/>
  <c r="K5" i="1"/>
  <c r="J6" i="1"/>
  <c r="J7" i="1"/>
  <c r="D6" i="1"/>
  <c r="E5" i="1"/>
  <c r="B5" i="1"/>
  <c r="A6" i="1"/>
  <c r="B6" i="1"/>
  <c r="A47" i="1"/>
  <c r="A48" i="1"/>
  <c r="B46" i="1"/>
  <c r="G88" i="1"/>
  <c r="G89" i="1"/>
  <c r="A88" i="1"/>
  <c r="B88" i="1"/>
  <c r="H87" i="1"/>
  <c r="B87" i="1"/>
  <c r="J48" i="1"/>
  <c r="K48" i="1"/>
  <c r="H89" i="1"/>
  <c r="G90" i="1"/>
  <c r="H90" i="1"/>
  <c r="H88" i="1"/>
  <c r="A7" i="1"/>
  <c r="E89" i="1"/>
  <c r="D90" i="1"/>
  <c r="K89" i="1"/>
  <c r="J90" i="1"/>
  <c r="E6" i="1"/>
  <c r="D7" i="1"/>
  <c r="J8" i="1"/>
  <c r="K7" i="1"/>
  <c r="K6" i="1"/>
  <c r="E48" i="1"/>
  <c r="D49" i="1"/>
  <c r="E47" i="1"/>
  <c r="K88" i="1"/>
  <c r="E88" i="1"/>
  <c r="H48" i="1"/>
  <c r="G49" i="1"/>
  <c r="H47" i="1"/>
  <c r="J49" i="1"/>
  <c r="A49" i="1"/>
  <c r="B48" i="1"/>
  <c r="B47" i="1"/>
  <c r="A89" i="1"/>
  <c r="H8" i="1"/>
  <c r="G91" i="1"/>
  <c r="G92" i="1"/>
  <c r="K49" i="1"/>
  <c r="J50" i="1"/>
  <c r="H49" i="1"/>
  <c r="G50" i="1"/>
  <c r="E7" i="1"/>
  <c r="D8" i="1"/>
  <c r="K90" i="1"/>
  <c r="J91" i="1"/>
  <c r="E90" i="1"/>
  <c r="D91" i="1"/>
  <c r="A8" i="1"/>
  <c r="B7" i="1"/>
  <c r="E49" i="1"/>
  <c r="D50" i="1"/>
  <c r="J9" i="1"/>
  <c r="K8" i="1"/>
  <c r="A50" i="1"/>
  <c r="B49" i="1"/>
  <c r="A90" i="1"/>
  <c r="B89" i="1"/>
  <c r="H91" i="1"/>
  <c r="J10" i="1"/>
  <c r="K9" i="1"/>
  <c r="A9" i="1"/>
  <c r="B8" i="1"/>
  <c r="E50" i="1"/>
  <c r="D51" i="1"/>
  <c r="E91" i="1"/>
  <c r="D92" i="1"/>
  <c r="K91" i="1"/>
  <c r="J92" i="1"/>
  <c r="E8" i="1"/>
  <c r="D9" i="1"/>
  <c r="H50" i="1"/>
  <c r="G51" i="1"/>
  <c r="K50" i="1"/>
  <c r="J51" i="1"/>
  <c r="A51" i="1"/>
  <c r="B50" i="1"/>
  <c r="G93" i="1"/>
  <c r="H92" i="1"/>
  <c r="A91" i="1"/>
  <c r="B90" i="1"/>
  <c r="A10" i="1"/>
  <c r="B9" i="1"/>
  <c r="J11" i="1"/>
  <c r="K10" i="1"/>
  <c r="K51" i="1"/>
  <c r="J52" i="1"/>
  <c r="H51" i="1"/>
  <c r="G52" i="1"/>
  <c r="E9" i="1"/>
  <c r="D10" i="1"/>
  <c r="K92" i="1"/>
  <c r="J93" i="1"/>
  <c r="E92" i="1"/>
  <c r="D93" i="1"/>
  <c r="E51" i="1"/>
  <c r="D52" i="1"/>
  <c r="A52" i="1"/>
  <c r="B51" i="1"/>
  <c r="A92" i="1"/>
  <c r="B91" i="1"/>
  <c r="G94" i="1"/>
  <c r="H93" i="1"/>
  <c r="J12" i="1"/>
  <c r="K11" i="1"/>
  <c r="A11" i="1"/>
  <c r="B10" i="1"/>
  <c r="E52" i="1"/>
  <c r="D53" i="1"/>
  <c r="E93" i="1"/>
  <c r="D94" i="1"/>
  <c r="K93" i="1"/>
  <c r="J94" i="1"/>
  <c r="E10" i="1"/>
  <c r="D11" i="1"/>
  <c r="H52" i="1"/>
  <c r="G53" i="1"/>
  <c r="K52" i="1"/>
  <c r="J53" i="1"/>
  <c r="A53" i="1"/>
  <c r="B52" i="1"/>
  <c r="H94" i="1"/>
  <c r="G95" i="1"/>
  <c r="B92" i="1"/>
  <c r="A93" i="1"/>
  <c r="A12" i="1"/>
  <c r="B11" i="1"/>
  <c r="J13" i="1"/>
  <c r="K12" i="1"/>
  <c r="K53" i="1"/>
  <c r="J54" i="1"/>
  <c r="H53" i="1"/>
  <c r="G54" i="1"/>
  <c r="E11" i="1"/>
  <c r="D12" i="1"/>
  <c r="K94" i="1"/>
  <c r="J95" i="1"/>
  <c r="E94" i="1"/>
  <c r="D95" i="1"/>
  <c r="E53" i="1"/>
  <c r="D54" i="1"/>
  <c r="A54" i="1"/>
  <c r="B53" i="1"/>
  <c r="B93" i="1"/>
  <c r="A94" i="1"/>
  <c r="H95" i="1"/>
  <c r="G96" i="1"/>
  <c r="J14" i="1"/>
  <c r="K13" i="1"/>
  <c r="A13" i="1"/>
  <c r="B12" i="1"/>
  <c r="E54" i="1"/>
  <c r="D55" i="1"/>
  <c r="E95" i="1"/>
  <c r="D96" i="1"/>
  <c r="K95" i="1"/>
  <c r="J96" i="1"/>
  <c r="E12" i="1"/>
  <c r="D13" i="1"/>
  <c r="H54" i="1"/>
  <c r="G55" i="1"/>
  <c r="K54" i="1"/>
  <c r="J55" i="1"/>
  <c r="A55" i="1"/>
  <c r="B54" i="1"/>
  <c r="H96" i="1"/>
  <c r="G97" i="1"/>
  <c r="B94" i="1"/>
  <c r="A95" i="1"/>
  <c r="A14" i="1"/>
  <c r="B13" i="1"/>
  <c r="J15" i="1"/>
  <c r="K14" i="1"/>
  <c r="K55" i="1"/>
  <c r="J56" i="1"/>
  <c r="H55" i="1"/>
  <c r="G56" i="1"/>
  <c r="E13" i="1"/>
  <c r="D14" i="1"/>
  <c r="K96" i="1"/>
  <c r="J97" i="1"/>
  <c r="E96" i="1"/>
  <c r="D97" i="1"/>
  <c r="E55" i="1"/>
  <c r="D56" i="1"/>
  <c r="A56" i="1"/>
  <c r="B55" i="1"/>
  <c r="A96" i="1"/>
  <c r="B95" i="1"/>
  <c r="G98" i="1"/>
  <c r="H97" i="1"/>
  <c r="J16" i="1"/>
  <c r="K15" i="1"/>
  <c r="A15" i="1"/>
  <c r="B14" i="1"/>
  <c r="E56" i="1"/>
  <c r="D57" i="1"/>
  <c r="E97" i="1"/>
  <c r="D98" i="1"/>
  <c r="K97" i="1"/>
  <c r="J98" i="1"/>
  <c r="E14" i="1"/>
  <c r="D15" i="1"/>
  <c r="H56" i="1"/>
  <c r="G57" i="1"/>
  <c r="K56" i="1"/>
  <c r="J57" i="1"/>
  <c r="A57" i="1"/>
  <c r="B56" i="1"/>
  <c r="G99" i="1"/>
  <c r="H98" i="1"/>
  <c r="A97" i="1"/>
  <c r="B96" i="1"/>
  <c r="A16" i="1"/>
  <c r="B15" i="1"/>
  <c r="J17" i="1"/>
  <c r="K16" i="1"/>
  <c r="K57" i="1"/>
  <c r="J58" i="1"/>
  <c r="H57" i="1"/>
  <c r="G58" i="1"/>
  <c r="E15" i="1"/>
  <c r="D16" i="1"/>
  <c r="K98" i="1"/>
  <c r="J99" i="1"/>
  <c r="E98" i="1"/>
  <c r="D99" i="1"/>
  <c r="E57" i="1"/>
  <c r="D58" i="1"/>
  <c r="A58" i="1"/>
  <c r="B57" i="1"/>
  <c r="A98" i="1"/>
  <c r="B97" i="1"/>
  <c r="G100" i="1"/>
  <c r="H99" i="1"/>
  <c r="K17" i="1"/>
  <c r="J18" i="1"/>
  <c r="A17" i="1"/>
  <c r="B16" i="1"/>
  <c r="E58" i="1"/>
  <c r="D59" i="1"/>
  <c r="E99" i="1"/>
  <c r="D100" i="1"/>
  <c r="K99" i="1"/>
  <c r="J100" i="1"/>
  <c r="E16" i="1"/>
  <c r="D17" i="1"/>
  <c r="H58" i="1"/>
  <c r="G59" i="1"/>
  <c r="K58" i="1"/>
  <c r="J59" i="1"/>
  <c r="A59" i="1"/>
  <c r="B58" i="1"/>
  <c r="G101" i="1"/>
  <c r="H100" i="1"/>
  <c r="A99" i="1"/>
  <c r="B98" i="1"/>
  <c r="A18" i="1"/>
  <c r="B17" i="1"/>
  <c r="K59" i="1"/>
  <c r="J60" i="1"/>
  <c r="H59" i="1"/>
  <c r="G60" i="1"/>
  <c r="E17" i="1"/>
  <c r="D18" i="1"/>
  <c r="K100" i="1"/>
  <c r="J101" i="1"/>
  <c r="E100" i="1"/>
  <c r="D101" i="1"/>
  <c r="E59" i="1"/>
  <c r="D60" i="1"/>
  <c r="K18" i="1"/>
  <c r="J19" i="1"/>
  <c r="A60" i="1"/>
  <c r="B59" i="1"/>
  <c r="B99" i="1"/>
  <c r="A100" i="1"/>
  <c r="H101" i="1"/>
  <c r="G102" i="1"/>
  <c r="A19" i="1"/>
  <c r="B18" i="1"/>
  <c r="K19" i="1"/>
  <c r="J20" i="1"/>
  <c r="E60" i="1"/>
  <c r="D61" i="1"/>
  <c r="E101" i="1"/>
  <c r="D102" i="1"/>
  <c r="K101" i="1"/>
  <c r="J102" i="1"/>
  <c r="E18" i="1"/>
  <c r="D19" i="1"/>
  <c r="H60" i="1"/>
  <c r="G61" i="1"/>
  <c r="K60" i="1"/>
  <c r="J61" i="1"/>
  <c r="A61" i="1"/>
  <c r="B60" i="1"/>
  <c r="H102" i="1"/>
  <c r="G103" i="1"/>
  <c r="B100" i="1"/>
  <c r="A101" i="1"/>
  <c r="A20" i="1"/>
  <c r="B19" i="1"/>
  <c r="K61" i="1"/>
  <c r="J62" i="1"/>
  <c r="H61" i="1"/>
  <c r="G62" i="1"/>
  <c r="E19" i="1"/>
  <c r="D20" i="1"/>
  <c r="K102" i="1"/>
  <c r="J103" i="1"/>
  <c r="E102" i="1"/>
  <c r="D103" i="1"/>
  <c r="E61" i="1"/>
  <c r="D62" i="1"/>
  <c r="K20" i="1"/>
  <c r="J21" i="1"/>
  <c r="A62" i="1"/>
  <c r="B61" i="1"/>
  <c r="A102" i="1"/>
  <c r="B101" i="1"/>
  <c r="G104" i="1"/>
  <c r="H103" i="1"/>
  <c r="A21" i="1"/>
  <c r="B20" i="1"/>
  <c r="K21" i="1"/>
  <c r="J22" i="1"/>
  <c r="E62" i="1"/>
  <c r="D63" i="1"/>
  <c r="E103" i="1"/>
  <c r="D104" i="1"/>
  <c r="K103" i="1"/>
  <c r="J104" i="1"/>
  <c r="E20" i="1"/>
  <c r="D21" i="1"/>
  <c r="H62" i="1"/>
  <c r="G63" i="1"/>
  <c r="K62" i="1"/>
  <c r="J63" i="1"/>
  <c r="A63" i="1"/>
  <c r="B62" i="1"/>
  <c r="G105" i="1"/>
  <c r="H104" i="1"/>
  <c r="A103" i="1"/>
  <c r="B102" i="1"/>
  <c r="A22" i="1"/>
  <c r="B21" i="1"/>
  <c r="K63" i="1"/>
  <c r="J64" i="1"/>
  <c r="H63" i="1"/>
  <c r="G64" i="1"/>
  <c r="E21" i="1"/>
  <c r="D22" i="1"/>
  <c r="K104" i="1"/>
  <c r="J105" i="1"/>
  <c r="E104" i="1"/>
  <c r="D105" i="1"/>
  <c r="E63" i="1"/>
  <c r="D64" i="1"/>
  <c r="K22" i="1"/>
  <c r="J23" i="1"/>
  <c r="A64" i="1"/>
  <c r="B63" i="1"/>
  <c r="A104" i="1"/>
  <c r="B103" i="1"/>
  <c r="G106" i="1"/>
  <c r="H105" i="1"/>
  <c r="A23" i="1"/>
  <c r="B22" i="1"/>
  <c r="K23" i="1"/>
  <c r="J24" i="1"/>
  <c r="E64" i="1"/>
  <c r="D65" i="1"/>
  <c r="E105" i="1"/>
  <c r="D106" i="1"/>
  <c r="K105" i="1"/>
  <c r="J106" i="1"/>
  <c r="E22" i="1"/>
  <c r="D23" i="1"/>
  <c r="H64" i="1"/>
  <c r="G65" i="1"/>
  <c r="K64" i="1"/>
  <c r="J65" i="1"/>
  <c r="A65" i="1"/>
  <c r="B64" i="1"/>
  <c r="G107" i="1"/>
  <c r="H106" i="1"/>
  <c r="A105" i="1"/>
  <c r="B104" i="1"/>
  <c r="A24" i="1"/>
  <c r="B23" i="1"/>
  <c r="K65" i="1"/>
  <c r="J66" i="1"/>
  <c r="H65" i="1"/>
  <c r="G66" i="1"/>
  <c r="E23" i="1"/>
  <c r="D24" i="1"/>
  <c r="K106" i="1"/>
  <c r="J107" i="1"/>
  <c r="E106" i="1"/>
  <c r="D107" i="1"/>
  <c r="E65" i="1"/>
  <c r="D66" i="1"/>
  <c r="K24" i="1"/>
  <c r="J25" i="1"/>
  <c r="A66" i="1"/>
  <c r="B65" i="1"/>
  <c r="B105" i="1"/>
  <c r="A106" i="1"/>
  <c r="H107" i="1"/>
  <c r="G108" i="1"/>
  <c r="A25" i="1"/>
  <c r="B24" i="1"/>
  <c r="K25" i="1"/>
  <c r="J26" i="1"/>
  <c r="E66" i="1"/>
  <c r="D67" i="1"/>
  <c r="E107" i="1"/>
  <c r="D108" i="1"/>
  <c r="K107" i="1"/>
  <c r="J108" i="1"/>
  <c r="E24" i="1"/>
  <c r="D25" i="1"/>
  <c r="H66" i="1"/>
  <c r="G67" i="1"/>
  <c r="K66" i="1"/>
  <c r="J67" i="1"/>
  <c r="A67" i="1"/>
  <c r="B66" i="1"/>
  <c r="H108" i="1"/>
  <c r="G109" i="1"/>
  <c r="B106" i="1"/>
  <c r="A107" i="1"/>
  <c r="A26" i="1"/>
  <c r="B25" i="1"/>
  <c r="K67" i="1"/>
  <c r="J68" i="1"/>
  <c r="H67" i="1"/>
  <c r="G68" i="1"/>
  <c r="E25" i="1"/>
  <c r="D26" i="1"/>
  <c r="K108" i="1"/>
  <c r="J109" i="1"/>
  <c r="E108" i="1"/>
  <c r="D109" i="1"/>
  <c r="E67" i="1"/>
  <c r="D68" i="1"/>
  <c r="K26" i="1"/>
  <c r="J27" i="1"/>
  <c r="A68" i="1"/>
  <c r="B67" i="1"/>
  <c r="A108" i="1"/>
  <c r="B107" i="1"/>
  <c r="G110" i="1"/>
  <c r="H109" i="1"/>
  <c r="A27" i="1"/>
  <c r="B26" i="1"/>
  <c r="K27" i="1"/>
  <c r="J28" i="1"/>
  <c r="E68" i="1"/>
  <c r="D69" i="1"/>
  <c r="E109" i="1"/>
  <c r="D110" i="1"/>
  <c r="K109" i="1"/>
  <c r="J110" i="1"/>
  <c r="E26" i="1"/>
  <c r="D27" i="1"/>
  <c r="H68" i="1"/>
  <c r="G69" i="1"/>
  <c r="K68" i="1"/>
  <c r="J69" i="1"/>
  <c r="A69" i="1"/>
  <c r="B68" i="1"/>
  <c r="H110" i="1"/>
  <c r="G111" i="1"/>
  <c r="A109" i="1"/>
  <c r="B108" i="1"/>
  <c r="A28" i="1"/>
  <c r="B27" i="1"/>
  <c r="K69" i="1"/>
  <c r="J70" i="1"/>
  <c r="H69" i="1"/>
  <c r="G70" i="1"/>
  <c r="E27" i="1"/>
  <c r="D28" i="1"/>
  <c r="K110" i="1"/>
  <c r="J111" i="1"/>
  <c r="E110" i="1"/>
  <c r="D111" i="1"/>
  <c r="E69" i="1"/>
  <c r="D70" i="1"/>
  <c r="K28" i="1"/>
  <c r="J29" i="1"/>
  <c r="A70" i="1"/>
  <c r="B69" i="1"/>
  <c r="H111" i="1"/>
  <c r="G112" i="1"/>
  <c r="A110" i="1"/>
  <c r="B109" i="1"/>
  <c r="A29" i="1"/>
  <c r="B28" i="1"/>
  <c r="K29" i="1"/>
  <c r="J30" i="1"/>
  <c r="E70" i="1"/>
  <c r="D71" i="1"/>
  <c r="E111" i="1"/>
  <c r="D112" i="1"/>
  <c r="K111" i="1"/>
  <c r="J112" i="1"/>
  <c r="E28" i="1"/>
  <c r="D29" i="1"/>
  <c r="H70" i="1"/>
  <c r="G71" i="1"/>
  <c r="K70" i="1"/>
  <c r="J71" i="1"/>
  <c r="A71" i="1"/>
  <c r="B70" i="1"/>
  <c r="G113" i="1"/>
  <c r="H112" i="1"/>
  <c r="A111" i="1"/>
  <c r="B110" i="1"/>
  <c r="A30" i="1"/>
  <c r="B29" i="1"/>
  <c r="K71" i="1"/>
  <c r="J72" i="1"/>
  <c r="H71" i="1"/>
  <c r="G72" i="1"/>
  <c r="E29" i="1"/>
  <c r="D30" i="1"/>
  <c r="K112" i="1"/>
  <c r="J113" i="1"/>
  <c r="E112" i="1"/>
  <c r="D113" i="1"/>
  <c r="E71" i="1"/>
  <c r="D72" i="1"/>
  <c r="K30" i="1"/>
  <c r="J31" i="1"/>
  <c r="A72" i="1"/>
  <c r="B71" i="1"/>
  <c r="A112" i="1"/>
  <c r="B111" i="1"/>
  <c r="G114" i="1"/>
  <c r="H113" i="1"/>
  <c r="A31" i="1"/>
  <c r="B30" i="1"/>
  <c r="K31" i="1"/>
  <c r="J32" i="1"/>
  <c r="E72" i="1"/>
  <c r="D73" i="1"/>
  <c r="E113" i="1"/>
  <c r="D114" i="1"/>
  <c r="K113" i="1"/>
  <c r="J114" i="1"/>
  <c r="E30" i="1"/>
  <c r="D31" i="1"/>
  <c r="H72" i="1"/>
  <c r="G73" i="1"/>
  <c r="K72" i="1"/>
  <c r="J73" i="1"/>
  <c r="A73" i="1"/>
  <c r="B72" i="1"/>
  <c r="G115" i="1"/>
  <c r="H114" i="1"/>
  <c r="A113" i="1"/>
  <c r="B112" i="1"/>
  <c r="A32" i="1"/>
  <c r="B31" i="1"/>
  <c r="K73" i="1"/>
  <c r="J74" i="1"/>
  <c r="H73" i="1"/>
  <c r="G74" i="1"/>
  <c r="E31" i="1"/>
  <c r="D32" i="1"/>
  <c r="K114" i="1"/>
  <c r="J115" i="1"/>
  <c r="E114" i="1"/>
  <c r="D115" i="1"/>
  <c r="E73" i="1"/>
  <c r="D74" i="1"/>
  <c r="K32" i="1"/>
  <c r="J33" i="1"/>
  <c r="A74" i="1"/>
  <c r="B73" i="1"/>
  <c r="B113" i="1"/>
  <c r="A114" i="1"/>
  <c r="H115" i="1"/>
  <c r="G116" i="1"/>
  <c r="A33" i="1"/>
  <c r="B32" i="1"/>
  <c r="K33" i="1"/>
  <c r="J34" i="1"/>
  <c r="E74" i="1"/>
  <c r="D75" i="1"/>
  <c r="E115" i="1"/>
  <c r="D116" i="1"/>
  <c r="K115" i="1"/>
  <c r="J116" i="1"/>
  <c r="E32" i="1"/>
  <c r="D33" i="1"/>
  <c r="H74" i="1"/>
  <c r="G75" i="1"/>
  <c r="K74" i="1"/>
  <c r="J75" i="1"/>
  <c r="A75" i="1"/>
  <c r="B74" i="1"/>
  <c r="H116" i="1"/>
  <c r="G117" i="1"/>
  <c r="B114" i="1"/>
  <c r="A115" i="1"/>
  <c r="A34" i="1"/>
  <c r="B33" i="1"/>
  <c r="K75" i="1"/>
  <c r="J76" i="1"/>
  <c r="H75" i="1"/>
  <c r="G76" i="1"/>
  <c r="E33" i="1"/>
  <c r="D34" i="1"/>
  <c r="K116" i="1"/>
  <c r="J117" i="1"/>
  <c r="E116" i="1"/>
  <c r="D117" i="1"/>
  <c r="E75" i="1"/>
  <c r="D76" i="1"/>
  <c r="K34" i="1"/>
  <c r="J35" i="1"/>
  <c r="A76" i="1"/>
  <c r="B75" i="1"/>
  <c r="B115" i="1"/>
  <c r="A116" i="1"/>
  <c r="H117" i="1"/>
  <c r="G118" i="1"/>
  <c r="A35" i="1"/>
  <c r="B34" i="1"/>
  <c r="K35" i="1"/>
  <c r="J36" i="1"/>
  <c r="E76" i="1"/>
  <c r="D77" i="1"/>
  <c r="E117" i="1"/>
  <c r="D118" i="1"/>
  <c r="K117" i="1"/>
  <c r="J118" i="1"/>
  <c r="E34" i="1"/>
  <c r="D35" i="1"/>
  <c r="H76" i="1"/>
  <c r="G77" i="1"/>
  <c r="K76" i="1"/>
  <c r="J77" i="1"/>
  <c r="A77" i="1"/>
  <c r="B76" i="1"/>
  <c r="G119" i="1"/>
  <c r="H118" i="1"/>
  <c r="A117" i="1"/>
  <c r="B116" i="1"/>
  <c r="A36" i="1"/>
  <c r="B35" i="1"/>
  <c r="K77" i="1"/>
  <c r="J78" i="1"/>
  <c r="H77" i="1"/>
  <c r="G78" i="1"/>
  <c r="E35" i="1"/>
  <c r="D36" i="1"/>
  <c r="K118" i="1"/>
  <c r="J119" i="1"/>
  <c r="E118" i="1"/>
  <c r="D119" i="1"/>
  <c r="E77" i="1"/>
  <c r="D78" i="1"/>
  <c r="K36" i="1"/>
  <c r="J37" i="1"/>
  <c r="A78" i="1"/>
  <c r="B77" i="1"/>
  <c r="A118" i="1"/>
  <c r="B117" i="1"/>
  <c r="G120" i="1"/>
  <c r="H119" i="1"/>
  <c r="A37" i="1"/>
  <c r="B36" i="1"/>
  <c r="K37" i="1"/>
  <c r="J38" i="1"/>
  <c r="E78" i="1"/>
  <c r="D79" i="1"/>
  <c r="E119" i="1"/>
  <c r="D120" i="1"/>
  <c r="K119" i="1"/>
  <c r="J120" i="1"/>
  <c r="E36" i="1"/>
  <c r="D37" i="1"/>
  <c r="H78" i="1"/>
  <c r="G79" i="1"/>
  <c r="K78" i="1"/>
  <c r="J79" i="1"/>
  <c r="A79" i="1"/>
  <c r="B78" i="1"/>
  <c r="G121" i="1"/>
  <c r="H120" i="1"/>
  <c r="A119" i="1"/>
  <c r="B118" i="1"/>
  <c r="A38" i="1"/>
  <c r="B37" i="1"/>
  <c r="K79" i="1"/>
  <c r="J80" i="1"/>
  <c r="H79" i="1"/>
  <c r="G80" i="1"/>
  <c r="E37" i="1"/>
  <c r="D38" i="1"/>
  <c r="K120" i="1"/>
  <c r="J121" i="1"/>
  <c r="E120" i="1"/>
  <c r="D121" i="1"/>
  <c r="E79" i="1"/>
  <c r="D80" i="1"/>
  <c r="K38" i="1"/>
  <c r="J39" i="1"/>
  <c r="A80" i="1"/>
  <c r="B79" i="1"/>
  <c r="A120" i="1"/>
  <c r="B119" i="1"/>
  <c r="G122" i="1"/>
  <c r="H121" i="1"/>
  <c r="A39" i="1"/>
  <c r="B38" i="1"/>
  <c r="K39" i="1"/>
  <c r="J40" i="1"/>
  <c r="E80" i="1"/>
  <c r="D81" i="1"/>
  <c r="E121" i="1"/>
  <c r="D122" i="1"/>
  <c r="K121" i="1"/>
  <c r="J122" i="1"/>
  <c r="E38" i="1"/>
  <c r="D39" i="1"/>
  <c r="H80" i="1"/>
  <c r="G81" i="1"/>
  <c r="K80" i="1"/>
  <c r="J81" i="1"/>
  <c r="A81" i="1"/>
  <c r="B80" i="1"/>
  <c r="H122" i="1"/>
  <c r="B120" i="1"/>
  <c r="A121" i="1"/>
  <c r="A40" i="1"/>
  <c r="B39" i="1"/>
  <c r="K81" i="1"/>
  <c r="J82" i="1"/>
  <c r="G82" i="1"/>
  <c r="H81" i="1"/>
  <c r="E39" i="1"/>
  <c r="D40" i="1"/>
  <c r="K122" i="1"/>
  <c r="E122" i="1"/>
  <c r="E81" i="1"/>
  <c r="D82" i="1"/>
  <c r="K40" i="1"/>
  <c r="J41" i="1"/>
  <c r="K41" i="1"/>
  <c r="A82" i="1"/>
  <c r="B81" i="1"/>
  <c r="B121" i="1"/>
  <c r="A122" i="1"/>
  <c r="H82" i="1"/>
  <c r="A41" i="1"/>
  <c r="B41" i="1"/>
  <c r="B40" i="1"/>
  <c r="E82" i="1"/>
  <c r="E40" i="1"/>
  <c r="D41" i="1"/>
  <c r="E41" i="1"/>
  <c r="K82" i="1"/>
  <c r="B82" i="1"/>
  <c r="B122" i="1"/>
  <c r="H6" i="1"/>
  <c r="H7" i="1"/>
  <c r="H5" i="1"/>
  <c r="G9" i="1"/>
  <c r="H9" i="1"/>
  <c r="G10" i="1"/>
  <c r="G11" i="1"/>
  <c r="H10" i="1"/>
  <c r="G12" i="1"/>
  <c r="H11" i="1"/>
  <c r="G13" i="1"/>
  <c r="H12" i="1"/>
  <c r="G14" i="1"/>
  <c r="H13" i="1"/>
  <c r="G15" i="1"/>
  <c r="H14" i="1"/>
  <c r="G16" i="1"/>
  <c r="H15" i="1"/>
  <c r="G17" i="1"/>
  <c r="H16" i="1"/>
  <c r="G18" i="1"/>
  <c r="H17" i="1"/>
  <c r="G19" i="1"/>
  <c r="H18" i="1"/>
  <c r="G20" i="1"/>
  <c r="H19" i="1"/>
  <c r="G21" i="1"/>
  <c r="H20" i="1"/>
  <c r="G22" i="1"/>
  <c r="H21" i="1"/>
  <c r="G23" i="1"/>
  <c r="H22" i="1"/>
  <c r="G24" i="1"/>
  <c r="H23" i="1"/>
  <c r="G25" i="1"/>
  <c r="H24" i="1"/>
  <c r="G26" i="1"/>
  <c r="H25" i="1"/>
  <c r="G27" i="1"/>
  <c r="H26" i="1"/>
  <c r="G28" i="1"/>
  <c r="H27" i="1"/>
  <c r="G29" i="1"/>
  <c r="H28" i="1"/>
  <c r="G30" i="1"/>
  <c r="H29" i="1"/>
  <c r="G31" i="1"/>
  <c r="H30" i="1"/>
  <c r="G32" i="1"/>
  <c r="H31" i="1"/>
  <c r="G33" i="1"/>
  <c r="H32" i="1"/>
  <c r="H33" i="1"/>
  <c r="G34" i="1"/>
  <c r="G35" i="1"/>
  <c r="H34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</calcChain>
</file>

<file path=xl/sharedStrings.xml><?xml version="1.0" encoding="utf-8"?>
<sst xmlns="http://schemas.openxmlformats.org/spreadsheetml/2006/main" count="103" uniqueCount="70">
  <si>
    <t>Lecture</t>
  </si>
  <si>
    <t>Lab</t>
  </si>
  <si>
    <t>Hours</t>
  </si>
  <si>
    <t>Units</t>
  </si>
  <si>
    <t>CARNEGIE UNITS - SEMESTER</t>
  </si>
  <si>
    <t>16 hours = 1 unit</t>
  </si>
  <si>
    <t>54 hours = 1 unit</t>
  </si>
  <si>
    <t>18 hours = 1 unit</t>
  </si>
  <si>
    <t>48 hours = 1 unit</t>
  </si>
  <si>
    <t>CARNEGIE UNITS - QUARTER</t>
  </si>
  <si>
    <t>12 hours = 1 unit</t>
  </si>
  <si>
    <t>33 hours = 1 unit</t>
  </si>
  <si>
    <t>36 hours = 1 unit</t>
  </si>
  <si>
    <t>11 hours = 1 unit</t>
  </si>
  <si>
    <t>17.5 hours = 1 unit</t>
  </si>
  <si>
    <t>52.5 hours = 1 unit</t>
  </si>
  <si>
    <t>17 hours = 1 unit</t>
  </si>
  <si>
    <t>51 hours = 1 unit</t>
  </si>
  <si>
    <t>Title 5 - § 55002.5 (a) - Credit Hour</t>
  </si>
  <si>
    <t xml:space="preserve">One credit hour of community college work (one unit of credit) requires a minimum of 48 hours </t>
  </si>
  <si>
    <t>of lecture, study, or laboratory work at colleges operating on the semester system or 33 hours</t>
  </si>
  <si>
    <t>of lecture, study, or laboratory work at colleges operating on the quarter system.</t>
  </si>
  <si>
    <t>Program and Course Approval Handbook (PCAH), 5th Edition, September 2013, page 80</t>
  </si>
  <si>
    <t xml:space="preserve">"In practice, the number of hours varies among institutions, but is generally within the range </t>
  </si>
  <si>
    <t xml:space="preserve">it is assumed that students will be required to spend an additional two hours of study outside </t>
  </si>
  <si>
    <t xml:space="preserve">of class. The number of units awarded for laboratory courses is generally based on the number </t>
  </si>
  <si>
    <t>of hours of laboratory."</t>
  </si>
  <si>
    <t>Title 5 - § 55002.5 - Unit size</t>
  </si>
  <si>
    <t>lecture, study, or laboratory work in half unit increments.</t>
  </si>
  <si>
    <t xml:space="preserve">(c) The amount of credit awarded shall be adjusted in proportion to the number of hours of </t>
  </si>
  <si>
    <t xml:space="preserve">(d) A district may elect to adjust the amount of credit awarded in proportion to the number of </t>
  </si>
  <si>
    <t>hours of lecture, study, or laboratory in increments of less than one half unit.</t>
  </si>
  <si>
    <t>Regulations for the California Community College  Credit Hour (Unit)</t>
  </si>
  <si>
    <t>PCAH - Homework for laboratory classes, page 81</t>
  </si>
  <si>
    <t xml:space="preserve">of 48-54 hours per unit for colleges on the semester system. For each hour of lecture required, </t>
  </si>
  <si>
    <t>particularly in regard to transferrable laboratory classes."</t>
  </si>
  <si>
    <t>Title 5 - § 58050 (a) - Conditions for Claiming Attendance</t>
  </si>
  <si>
    <t xml:space="preserve">course to qualify for state apportionment: (6) The students must be under the immediate </t>
  </si>
  <si>
    <t xml:space="preserve">supervision of an employee of the district; unless otherwise provided by law. (7) The employee </t>
  </si>
  <si>
    <t xml:space="preserve">of the district must hold valid and unrevoked credentials or be employed pursuant to minimum </t>
  </si>
  <si>
    <t xml:space="preserve">qualifications adopted by the Board of Governors or equivalencies pursuant to section 53430 </t>
  </si>
  <si>
    <t>authorizing the employee to render service in the capacity and during the period in which the</t>
  </si>
  <si>
    <t xml:space="preserve"> employee served.</t>
  </si>
  <si>
    <t>Title 5 - § 58051 (a)(1) - Method for Computing Full-Time Equivalent Student (FTES)</t>
  </si>
  <si>
    <t>college district, there shall be included only the attendance of students while they are engaged</t>
  </si>
  <si>
    <t xml:space="preserve">in educational activities required of students and while they are under the immediate </t>
  </si>
  <si>
    <t xml:space="preserve">supervision and control of an academic employee of the district authorized to render service </t>
  </si>
  <si>
    <t>eligible for apportionment.</t>
  </si>
  <si>
    <t>1) Select the appropriate chart reflecting the term used by your college, whether semester or quarter.</t>
  </si>
  <si>
    <t xml:space="preserve">3) Calculate the appropriate units for lecture and/or laboratory. The tables are organized in one-half unit </t>
  </si>
  <si>
    <t>increments. Colleges can use smaller increments if approved by their local Board of Trustees.</t>
  </si>
  <si>
    <t xml:space="preserve">4) Units increase when the next increment is reached. For example on the 18/54 table, </t>
  </si>
  <si>
    <t xml:space="preserve">lecture units are calculated as 1/2 unit between 9 hours and 17.5 hours; and as one unit between </t>
  </si>
  <si>
    <t>18 hours and 26.5 hours.</t>
  </si>
  <si>
    <t xml:space="preserve">paid (75 hours = one semester unit) or unpaid hours (60 hours = one semester unit) </t>
  </si>
  <si>
    <t>Title 5 - § 55256.5 - Work Experience Credit</t>
  </si>
  <si>
    <t xml:space="preserve">  </t>
  </si>
  <si>
    <t xml:space="preserve">"The college may award one unit of lab credit for only two hours per week of hands-on </t>
  </si>
  <si>
    <t xml:space="preserve">instruction/activity as long as the instructor assigns one hour per week of out-of class study. </t>
  </si>
  <si>
    <t xml:space="preserve">The following conditions must be met in order for attendance of students enrolled in a </t>
  </si>
  <si>
    <t xml:space="preserve">Except as otherwise provided, in computing the full-time equivalent student of a community </t>
  </si>
  <si>
    <t>in the capacity and during the period in which he or she served.</t>
  </si>
  <si>
    <t>Note: Students can be awarded unit credit for homework; however, homework hours are not</t>
  </si>
  <si>
    <t xml:space="preserve">2) Select the appropriate hour/unit conversion used by your college or program (16/48, 17/51, 17.5/52.5, </t>
  </si>
  <si>
    <t xml:space="preserve">18/54, 11/33, or 12/36. </t>
  </si>
  <si>
    <t xml:space="preserve">5) Work Experience units are not calculated using this chart. WEX units are awarded based on the number of </t>
  </si>
  <si>
    <t>6) These are the only permitted methods and formulas for calculating units in the California Community</t>
  </si>
  <si>
    <t xml:space="preserve">There is no prohibition against this practice; however, it must be used with caution, </t>
  </si>
  <si>
    <t>Colleges. There are allowable locally derived formulas or exceptions for specific disciplines.</t>
  </si>
  <si>
    <t>Mt. Sac Uses this columns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</si>
</sst>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Segoe UI Semibold"/>
      <family val="2"/>
    </font>
    <font>
      <b/>
      <sz val="12"/>
      <color theme="1"/>
      <name val="Segoe UI Semibold"/>
      <family val="2"/>
    </font>
    <font>
      <sz val="11"/>
      <color theme="1"/>
      <name val="Segoe UI"/>
      <family val="2"/>
    </font>
    <font>
      <sz val="11"/>
      <color theme="1"/>
      <name val="Segoe UI Semibold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3" fillId="0" borderId="3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5" fillId="0" borderId="17" xfId="0" applyFont="1" applyBorder="1"/>
    <xf numFmtId="0" fontId="2" fillId="4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0"/>
  <sheetViews>
    <sheetView tabSelected="1" view="pageLayout" zoomScaleNormal="100" zoomScaleSheetLayoutView="90" workbookViewId="0">
      <selection activeCell="G1" sqref="G1:K1"/>
    </sheetView>
  </sheetViews>
  <sheetFormatPr defaultRowHeight="14.25" x14ac:dyDescent="0.45"/>
  <cols>
    <col min="1" max="2" width="9.53125" customWidth="1"/>
    <col min="3" max="3" width="2.53125" customWidth="1"/>
    <col min="4" max="5" width="9.53125" customWidth="1"/>
    <col min="6" max="6" width="7.73046875" customWidth="1"/>
    <col min="7" max="8" width="9.53125" customWidth="1"/>
    <col min="9" max="9" width="2.53125" customWidth="1"/>
    <col min="10" max="11" width="9.53125" customWidth="1"/>
  </cols>
  <sheetData>
    <row r="1" spans="1:11" ht="35.25" customHeight="1" thickBot="1" x14ac:dyDescent="0.5">
      <c r="A1" s="2" t="s">
        <v>4</v>
      </c>
      <c r="B1" s="2"/>
      <c r="C1" s="2"/>
      <c r="D1" s="2"/>
      <c r="E1" s="2"/>
      <c r="F1" s="2"/>
      <c r="G1" s="48" t="s">
        <v>69</v>
      </c>
      <c r="H1" s="48"/>
      <c r="I1" s="48"/>
      <c r="J1" s="48"/>
      <c r="K1" s="48"/>
    </row>
    <row r="2" spans="1:11" s="1" customFormat="1" ht="16.899999999999999" thickBot="1" x14ac:dyDescent="0.65">
      <c r="A2" s="49" t="s">
        <v>0</v>
      </c>
      <c r="B2" s="50"/>
      <c r="C2" s="20"/>
      <c r="D2" s="49" t="s">
        <v>1</v>
      </c>
      <c r="E2" s="50"/>
      <c r="F2" s="20"/>
      <c r="G2" s="49" t="s">
        <v>0</v>
      </c>
      <c r="H2" s="50"/>
      <c r="I2" s="20"/>
      <c r="J2" s="49" t="s">
        <v>1</v>
      </c>
      <c r="K2" s="50"/>
    </row>
    <row r="3" spans="1:11" ht="16.899999999999999" thickBot="1" x14ac:dyDescent="0.65">
      <c r="A3" s="52" t="s">
        <v>14</v>
      </c>
      <c r="B3" s="53"/>
      <c r="C3" s="3"/>
      <c r="D3" s="52" t="s">
        <v>15</v>
      </c>
      <c r="E3" s="53"/>
      <c r="F3" s="4"/>
      <c r="G3" s="52" t="s">
        <v>7</v>
      </c>
      <c r="H3" s="53"/>
      <c r="I3" s="3"/>
      <c r="J3" s="52" t="s">
        <v>6</v>
      </c>
      <c r="K3" s="53"/>
    </row>
    <row r="4" spans="1:11" ht="16.899999999999999" thickBot="1" x14ac:dyDescent="0.65">
      <c r="A4" s="14" t="s">
        <v>2</v>
      </c>
      <c r="B4" s="15" t="s">
        <v>3</v>
      </c>
      <c r="C4" s="10"/>
      <c r="D4" s="14" t="s">
        <v>2</v>
      </c>
      <c r="E4" s="15" t="s">
        <v>3</v>
      </c>
      <c r="F4" s="11"/>
      <c r="G4" s="14" t="s">
        <v>2</v>
      </c>
      <c r="H4" s="15" t="s">
        <v>3</v>
      </c>
      <c r="I4" s="10"/>
      <c r="J4" s="14" t="s">
        <v>2</v>
      </c>
      <c r="K4" s="15" t="s">
        <v>3</v>
      </c>
    </row>
    <row r="5" spans="1:11" ht="16.5" x14ac:dyDescent="0.6">
      <c r="A5" s="23">
        <v>8.75</v>
      </c>
      <c r="B5" s="26">
        <f>A5/17.5</f>
        <v>0.5</v>
      </c>
      <c r="C5" s="3"/>
      <c r="D5" s="21">
        <v>26.25</v>
      </c>
      <c r="E5" s="25">
        <f>D5/52.5</f>
        <v>0.5</v>
      </c>
      <c r="F5" s="4"/>
      <c r="G5" s="12">
        <v>9</v>
      </c>
      <c r="H5" s="26">
        <f>G5/18</f>
        <v>0.5</v>
      </c>
      <c r="I5" s="5"/>
      <c r="J5" s="12">
        <v>27</v>
      </c>
      <c r="K5" s="26">
        <f>J5/54</f>
        <v>0.5</v>
      </c>
    </row>
    <row r="6" spans="1:11" ht="16.5" x14ac:dyDescent="0.6">
      <c r="A6" s="22">
        <f>A5+8.75</f>
        <v>17.5</v>
      </c>
      <c r="B6" s="29">
        <f t="shared" ref="B6:B41" si="0">A6/17.5</f>
        <v>1</v>
      </c>
      <c r="C6" s="3"/>
      <c r="D6" s="30">
        <f>D5+26.25</f>
        <v>52.5</v>
      </c>
      <c r="E6" s="31">
        <f t="shared" ref="E6:E41" si="1">D6/52.5</f>
        <v>1</v>
      </c>
      <c r="F6" s="4"/>
      <c r="G6" s="6">
        <v>18</v>
      </c>
      <c r="H6" s="27">
        <f t="shared" ref="H6:H41" si="2">G6/18</f>
        <v>1</v>
      </c>
      <c r="I6" s="5"/>
      <c r="J6" s="6">
        <f>J5+27</f>
        <v>54</v>
      </c>
      <c r="K6" s="29">
        <f>J6/54</f>
        <v>1</v>
      </c>
    </row>
    <row r="7" spans="1:11" ht="16.5" x14ac:dyDescent="0.6">
      <c r="A7" s="24">
        <f t="shared" ref="A7:A41" si="3">A6+8.75</f>
        <v>26.25</v>
      </c>
      <c r="B7" s="26">
        <f t="shared" si="0"/>
        <v>1.5</v>
      </c>
      <c r="C7" s="3"/>
      <c r="D7" s="21">
        <f t="shared" ref="D7:D41" si="4">D6+26.25</f>
        <v>78.75</v>
      </c>
      <c r="E7" s="25">
        <f t="shared" si="1"/>
        <v>1.5</v>
      </c>
      <c r="F7" s="4"/>
      <c r="G7" s="7">
        <v>27</v>
      </c>
      <c r="H7" s="28">
        <f t="shared" si="2"/>
        <v>1.5</v>
      </c>
      <c r="I7" s="5"/>
      <c r="J7" s="7">
        <f t="shared" ref="J7:J41" si="5">J6+27</f>
        <v>81</v>
      </c>
      <c r="K7" s="26">
        <f t="shared" ref="K7:K41" si="6">J7/54</f>
        <v>1.5</v>
      </c>
    </row>
    <row r="8" spans="1:11" ht="16.5" x14ac:dyDescent="0.6">
      <c r="A8" s="24">
        <f t="shared" si="3"/>
        <v>35</v>
      </c>
      <c r="B8" s="26">
        <f t="shared" si="0"/>
        <v>2</v>
      </c>
      <c r="C8" s="3"/>
      <c r="D8" s="21">
        <f t="shared" si="4"/>
        <v>105</v>
      </c>
      <c r="E8" s="25">
        <f t="shared" si="1"/>
        <v>2</v>
      </c>
      <c r="F8" s="4"/>
      <c r="G8" s="7">
        <v>36</v>
      </c>
      <c r="H8" s="28">
        <f t="shared" si="2"/>
        <v>2</v>
      </c>
      <c r="I8" s="5"/>
      <c r="J8" s="7">
        <f t="shared" si="5"/>
        <v>108</v>
      </c>
      <c r="K8" s="26">
        <f t="shared" si="6"/>
        <v>2</v>
      </c>
    </row>
    <row r="9" spans="1:11" ht="16.5" x14ac:dyDescent="0.6">
      <c r="A9" s="24">
        <f t="shared" si="3"/>
        <v>43.75</v>
      </c>
      <c r="B9" s="26">
        <f t="shared" si="0"/>
        <v>2.5</v>
      </c>
      <c r="C9" s="3"/>
      <c r="D9" s="21">
        <f t="shared" si="4"/>
        <v>131.25</v>
      </c>
      <c r="E9" s="25">
        <f t="shared" si="1"/>
        <v>2.5</v>
      </c>
      <c r="F9" s="4"/>
      <c r="G9" s="7">
        <f>G8+9</f>
        <v>45</v>
      </c>
      <c r="H9" s="28">
        <f t="shared" si="2"/>
        <v>2.5</v>
      </c>
      <c r="I9" s="5"/>
      <c r="J9" s="7">
        <f t="shared" si="5"/>
        <v>135</v>
      </c>
      <c r="K9" s="26">
        <f t="shared" si="6"/>
        <v>2.5</v>
      </c>
    </row>
    <row r="10" spans="1:11" ht="16.5" x14ac:dyDescent="0.6">
      <c r="A10" s="22">
        <f t="shared" si="3"/>
        <v>52.5</v>
      </c>
      <c r="B10" s="29">
        <f t="shared" si="0"/>
        <v>3</v>
      </c>
      <c r="C10" s="3"/>
      <c r="D10" s="21">
        <f t="shared" si="4"/>
        <v>157.5</v>
      </c>
      <c r="E10" s="25">
        <f t="shared" si="1"/>
        <v>3</v>
      </c>
      <c r="F10" s="4"/>
      <c r="G10" s="6">
        <f t="shared" ref="G10:G34" si="7">G9+9</f>
        <v>54</v>
      </c>
      <c r="H10" s="27">
        <f t="shared" si="2"/>
        <v>3</v>
      </c>
      <c r="I10" s="5"/>
      <c r="J10" s="7">
        <f t="shared" si="5"/>
        <v>162</v>
      </c>
      <c r="K10" s="26">
        <f t="shared" si="6"/>
        <v>3</v>
      </c>
    </row>
    <row r="11" spans="1:11" ht="16.5" x14ac:dyDescent="0.6">
      <c r="A11" s="24">
        <f t="shared" si="3"/>
        <v>61.25</v>
      </c>
      <c r="B11" s="26">
        <f t="shared" si="0"/>
        <v>3.5</v>
      </c>
      <c r="C11" s="3"/>
      <c r="D11" s="21">
        <f t="shared" si="4"/>
        <v>183.75</v>
      </c>
      <c r="E11" s="25">
        <f t="shared" si="1"/>
        <v>3.5</v>
      </c>
      <c r="F11" s="4"/>
      <c r="G11" s="7">
        <f t="shared" si="7"/>
        <v>63</v>
      </c>
      <c r="H11" s="28">
        <f t="shared" si="2"/>
        <v>3.5</v>
      </c>
      <c r="I11" s="5"/>
      <c r="J11" s="7">
        <f t="shared" si="5"/>
        <v>189</v>
      </c>
      <c r="K11" s="26">
        <f t="shared" si="6"/>
        <v>3.5</v>
      </c>
    </row>
    <row r="12" spans="1:11" ht="16.5" x14ac:dyDescent="0.6">
      <c r="A12" s="24">
        <f t="shared" si="3"/>
        <v>70</v>
      </c>
      <c r="B12" s="26">
        <f t="shared" si="0"/>
        <v>4</v>
      </c>
      <c r="C12" s="3"/>
      <c r="D12" s="21">
        <f t="shared" si="4"/>
        <v>210</v>
      </c>
      <c r="E12" s="25">
        <f t="shared" si="1"/>
        <v>4</v>
      </c>
      <c r="F12" s="4"/>
      <c r="G12" s="7">
        <f t="shared" si="7"/>
        <v>72</v>
      </c>
      <c r="H12" s="28">
        <f t="shared" si="2"/>
        <v>4</v>
      </c>
      <c r="I12" s="5"/>
      <c r="J12" s="7">
        <f t="shared" si="5"/>
        <v>216</v>
      </c>
      <c r="K12" s="26">
        <f t="shared" si="6"/>
        <v>4</v>
      </c>
    </row>
    <row r="13" spans="1:11" ht="16.5" x14ac:dyDescent="0.6">
      <c r="A13" s="24">
        <f t="shared" si="3"/>
        <v>78.75</v>
      </c>
      <c r="B13" s="26">
        <f t="shared" si="0"/>
        <v>4.5</v>
      </c>
      <c r="C13" s="3"/>
      <c r="D13" s="21">
        <f t="shared" si="4"/>
        <v>236.25</v>
      </c>
      <c r="E13" s="25">
        <f t="shared" si="1"/>
        <v>4.5</v>
      </c>
      <c r="F13" s="4"/>
      <c r="G13" s="7">
        <f t="shared" si="7"/>
        <v>81</v>
      </c>
      <c r="H13" s="28">
        <f t="shared" si="2"/>
        <v>4.5</v>
      </c>
      <c r="I13" s="5"/>
      <c r="J13" s="7">
        <f t="shared" si="5"/>
        <v>243</v>
      </c>
      <c r="K13" s="26">
        <f t="shared" si="6"/>
        <v>4.5</v>
      </c>
    </row>
    <row r="14" spans="1:11" ht="16.5" x14ac:dyDescent="0.6">
      <c r="A14" s="24">
        <f t="shared" si="3"/>
        <v>87.5</v>
      </c>
      <c r="B14" s="26">
        <f t="shared" si="0"/>
        <v>5</v>
      </c>
      <c r="C14" s="3"/>
      <c r="D14" s="21">
        <f t="shared" si="4"/>
        <v>262.5</v>
      </c>
      <c r="E14" s="25">
        <f t="shared" si="1"/>
        <v>5</v>
      </c>
      <c r="F14" s="4"/>
      <c r="G14" s="7">
        <f t="shared" si="7"/>
        <v>90</v>
      </c>
      <c r="H14" s="28">
        <f t="shared" si="2"/>
        <v>5</v>
      </c>
      <c r="I14" s="5"/>
      <c r="J14" s="7">
        <f t="shared" si="5"/>
        <v>270</v>
      </c>
      <c r="K14" s="26">
        <f t="shared" si="6"/>
        <v>5</v>
      </c>
    </row>
    <row r="15" spans="1:11" ht="16.5" x14ac:dyDescent="0.6">
      <c r="A15" s="24">
        <f t="shared" si="3"/>
        <v>96.25</v>
      </c>
      <c r="B15" s="26">
        <f t="shared" si="0"/>
        <v>5.5</v>
      </c>
      <c r="C15" s="3"/>
      <c r="D15" s="21">
        <f t="shared" si="4"/>
        <v>288.75</v>
      </c>
      <c r="E15" s="25">
        <f t="shared" si="1"/>
        <v>5.5</v>
      </c>
      <c r="F15" s="4"/>
      <c r="G15" s="7">
        <f t="shared" si="7"/>
        <v>99</v>
      </c>
      <c r="H15" s="28">
        <f t="shared" si="2"/>
        <v>5.5</v>
      </c>
      <c r="I15" s="5"/>
      <c r="J15" s="7">
        <f t="shared" si="5"/>
        <v>297</v>
      </c>
      <c r="K15" s="26">
        <f t="shared" si="6"/>
        <v>5.5</v>
      </c>
    </row>
    <row r="16" spans="1:11" ht="16.5" x14ac:dyDescent="0.6">
      <c r="A16" s="24">
        <f t="shared" si="3"/>
        <v>105</v>
      </c>
      <c r="B16" s="26">
        <f t="shared" si="0"/>
        <v>6</v>
      </c>
      <c r="C16" s="3"/>
      <c r="D16" s="21">
        <f t="shared" si="4"/>
        <v>315</v>
      </c>
      <c r="E16" s="25">
        <f t="shared" si="1"/>
        <v>6</v>
      </c>
      <c r="F16" s="4"/>
      <c r="G16" s="7">
        <f t="shared" si="7"/>
        <v>108</v>
      </c>
      <c r="H16" s="28">
        <f t="shared" si="2"/>
        <v>6</v>
      </c>
      <c r="I16" s="5"/>
      <c r="J16" s="7">
        <f t="shared" si="5"/>
        <v>324</v>
      </c>
      <c r="K16" s="26">
        <f t="shared" si="6"/>
        <v>6</v>
      </c>
    </row>
    <row r="17" spans="1:11" ht="16.5" x14ac:dyDescent="0.6">
      <c r="A17" s="24">
        <f t="shared" si="3"/>
        <v>113.75</v>
      </c>
      <c r="B17" s="26">
        <f t="shared" si="0"/>
        <v>6.5</v>
      </c>
      <c r="C17" s="3"/>
      <c r="D17" s="21">
        <f t="shared" si="4"/>
        <v>341.25</v>
      </c>
      <c r="E17" s="25">
        <f t="shared" si="1"/>
        <v>6.5</v>
      </c>
      <c r="F17" s="4"/>
      <c r="G17" s="7">
        <f t="shared" si="7"/>
        <v>117</v>
      </c>
      <c r="H17" s="28">
        <f t="shared" si="2"/>
        <v>6.5</v>
      </c>
      <c r="I17" s="5"/>
      <c r="J17" s="7">
        <f t="shared" si="5"/>
        <v>351</v>
      </c>
      <c r="K17" s="26">
        <f t="shared" si="6"/>
        <v>6.5</v>
      </c>
    </row>
    <row r="18" spans="1:11" ht="16.5" x14ac:dyDescent="0.6">
      <c r="A18" s="24">
        <f t="shared" si="3"/>
        <v>122.5</v>
      </c>
      <c r="B18" s="26">
        <f t="shared" si="0"/>
        <v>7</v>
      </c>
      <c r="C18" s="3"/>
      <c r="D18" s="21">
        <f t="shared" si="4"/>
        <v>367.5</v>
      </c>
      <c r="E18" s="25">
        <f t="shared" si="1"/>
        <v>7</v>
      </c>
      <c r="F18" s="4"/>
      <c r="G18" s="7">
        <f t="shared" si="7"/>
        <v>126</v>
      </c>
      <c r="H18" s="28">
        <f t="shared" si="2"/>
        <v>7</v>
      </c>
      <c r="I18" s="5"/>
      <c r="J18" s="7">
        <f t="shared" si="5"/>
        <v>378</v>
      </c>
      <c r="K18" s="26">
        <f t="shared" si="6"/>
        <v>7</v>
      </c>
    </row>
    <row r="19" spans="1:11" ht="16.5" x14ac:dyDescent="0.6">
      <c r="A19" s="24">
        <f t="shared" si="3"/>
        <v>131.25</v>
      </c>
      <c r="B19" s="26">
        <f t="shared" si="0"/>
        <v>7.5</v>
      </c>
      <c r="C19" s="3"/>
      <c r="D19" s="21">
        <f t="shared" si="4"/>
        <v>393.75</v>
      </c>
      <c r="E19" s="25">
        <f t="shared" si="1"/>
        <v>7.5</v>
      </c>
      <c r="F19" s="4"/>
      <c r="G19" s="7">
        <f t="shared" si="7"/>
        <v>135</v>
      </c>
      <c r="H19" s="28">
        <f t="shared" si="2"/>
        <v>7.5</v>
      </c>
      <c r="I19" s="5"/>
      <c r="J19" s="7">
        <f t="shared" si="5"/>
        <v>405</v>
      </c>
      <c r="K19" s="26">
        <f t="shared" si="6"/>
        <v>7.5</v>
      </c>
    </row>
    <row r="20" spans="1:11" ht="16.5" x14ac:dyDescent="0.6">
      <c r="A20" s="24">
        <f t="shared" si="3"/>
        <v>140</v>
      </c>
      <c r="B20" s="26">
        <f t="shared" si="0"/>
        <v>8</v>
      </c>
      <c r="C20" s="3"/>
      <c r="D20" s="21">
        <f t="shared" si="4"/>
        <v>420</v>
      </c>
      <c r="E20" s="25">
        <f t="shared" si="1"/>
        <v>8</v>
      </c>
      <c r="F20" s="4"/>
      <c r="G20" s="7">
        <f t="shared" si="7"/>
        <v>144</v>
      </c>
      <c r="H20" s="28">
        <f t="shared" si="2"/>
        <v>8</v>
      </c>
      <c r="I20" s="5"/>
      <c r="J20" s="7">
        <f t="shared" si="5"/>
        <v>432</v>
      </c>
      <c r="K20" s="26">
        <f t="shared" si="6"/>
        <v>8</v>
      </c>
    </row>
    <row r="21" spans="1:11" ht="16.5" x14ac:dyDescent="0.6">
      <c r="A21" s="24">
        <f t="shared" si="3"/>
        <v>148.75</v>
      </c>
      <c r="B21" s="26">
        <f t="shared" si="0"/>
        <v>8.5</v>
      </c>
      <c r="C21" s="3"/>
      <c r="D21" s="21">
        <f t="shared" si="4"/>
        <v>446.25</v>
      </c>
      <c r="E21" s="25">
        <f t="shared" si="1"/>
        <v>8.5</v>
      </c>
      <c r="F21" s="4"/>
      <c r="G21" s="7">
        <f t="shared" si="7"/>
        <v>153</v>
      </c>
      <c r="H21" s="28">
        <f t="shared" si="2"/>
        <v>8.5</v>
      </c>
      <c r="I21" s="5"/>
      <c r="J21" s="7">
        <f t="shared" si="5"/>
        <v>459</v>
      </c>
      <c r="K21" s="26">
        <f t="shared" si="6"/>
        <v>8.5</v>
      </c>
    </row>
    <row r="22" spans="1:11" ht="16.5" x14ac:dyDescent="0.6">
      <c r="A22" s="24">
        <f t="shared" si="3"/>
        <v>157.5</v>
      </c>
      <c r="B22" s="26">
        <f t="shared" si="0"/>
        <v>9</v>
      </c>
      <c r="C22" s="3"/>
      <c r="D22" s="21">
        <f t="shared" si="4"/>
        <v>472.5</v>
      </c>
      <c r="E22" s="25">
        <f t="shared" si="1"/>
        <v>9</v>
      </c>
      <c r="F22" s="4"/>
      <c r="G22" s="7">
        <f t="shared" si="7"/>
        <v>162</v>
      </c>
      <c r="H22" s="28">
        <f t="shared" si="2"/>
        <v>9</v>
      </c>
      <c r="I22" s="5"/>
      <c r="J22" s="7">
        <f t="shared" si="5"/>
        <v>486</v>
      </c>
      <c r="K22" s="26">
        <f t="shared" si="6"/>
        <v>9</v>
      </c>
    </row>
    <row r="23" spans="1:11" ht="16.5" x14ac:dyDescent="0.6">
      <c r="A23" s="24">
        <f t="shared" si="3"/>
        <v>166.25</v>
      </c>
      <c r="B23" s="26">
        <f t="shared" si="0"/>
        <v>9.5</v>
      </c>
      <c r="C23" s="3"/>
      <c r="D23" s="21">
        <f t="shared" si="4"/>
        <v>498.75</v>
      </c>
      <c r="E23" s="25">
        <f t="shared" si="1"/>
        <v>9.5</v>
      </c>
      <c r="F23" s="4"/>
      <c r="G23" s="7">
        <f t="shared" si="7"/>
        <v>171</v>
      </c>
      <c r="H23" s="28">
        <f t="shared" si="2"/>
        <v>9.5</v>
      </c>
      <c r="I23" s="5"/>
      <c r="J23" s="7">
        <f t="shared" si="5"/>
        <v>513</v>
      </c>
      <c r="K23" s="26">
        <f t="shared" si="6"/>
        <v>9.5</v>
      </c>
    </row>
    <row r="24" spans="1:11" ht="16.5" x14ac:dyDescent="0.6">
      <c r="A24" s="24">
        <f t="shared" si="3"/>
        <v>175</v>
      </c>
      <c r="B24" s="26">
        <f t="shared" si="0"/>
        <v>10</v>
      </c>
      <c r="C24" s="3"/>
      <c r="D24" s="21">
        <f t="shared" si="4"/>
        <v>525</v>
      </c>
      <c r="E24" s="25">
        <f t="shared" si="1"/>
        <v>10</v>
      </c>
      <c r="F24" s="4"/>
      <c r="G24" s="7">
        <f t="shared" si="7"/>
        <v>180</v>
      </c>
      <c r="H24" s="28">
        <f t="shared" si="2"/>
        <v>10</v>
      </c>
      <c r="I24" s="5"/>
      <c r="J24" s="7">
        <f t="shared" si="5"/>
        <v>540</v>
      </c>
      <c r="K24" s="26">
        <f t="shared" si="6"/>
        <v>10</v>
      </c>
    </row>
    <row r="25" spans="1:11" ht="16.5" x14ac:dyDescent="0.6">
      <c r="A25" s="24">
        <f t="shared" si="3"/>
        <v>183.75</v>
      </c>
      <c r="B25" s="26">
        <f t="shared" si="0"/>
        <v>10.5</v>
      </c>
      <c r="C25" s="3"/>
      <c r="D25" s="21">
        <f t="shared" si="4"/>
        <v>551.25</v>
      </c>
      <c r="E25" s="25">
        <f t="shared" si="1"/>
        <v>10.5</v>
      </c>
      <c r="F25" s="4"/>
      <c r="G25" s="7">
        <f t="shared" si="7"/>
        <v>189</v>
      </c>
      <c r="H25" s="28">
        <f t="shared" si="2"/>
        <v>10.5</v>
      </c>
      <c r="I25" s="5"/>
      <c r="J25" s="7">
        <f t="shared" si="5"/>
        <v>567</v>
      </c>
      <c r="K25" s="26">
        <f t="shared" si="6"/>
        <v>10.5</v>
      </c>
    </row>
    <row r="26" spans="1:11" ht="16.5" x14ac:dyDescent="0.6">
      <c r="A26" s="24">
        <f t="shared" si="3"/>
        <v>192.5</v>
      </c>
      <c r="B26" s="26">
        <f t="shared" si="0"/>
        <v>11</v>
      </c>
      <c r="C26" s="3"/>
      <c r="D26" s="21">
        <f t="shared" si="4"/>
        <v>577.5</v>
      </c>
      <c r="E26" s="25">
        <f t="shared" si="1"/>
        <v>11</v>
      </c>
      <c r="F26" s="4"/>
      <c r="G26" s="7">
        <f t="shared" si="7"/>
        <v>198</v>
      </c>
      <c r="H26" s="28">
        <f t="shared" si="2"/>
        <v>11</v>
      </c>
      <c r="I26" s="5"/>
      <c r="J26" s="7">
        <f t="shared" si="5"/>
        <v>594</v>
      </c>
      <c r="K26" s="26">
        <f t="shared" si="6"/>
        <v>11</v>
      </c>
    </row>
    <row r="27" spans="1:11" ht="16.5" x14ac:dyDescent="0.6">
      <c r="A27" s="24">
        <f t="shared" si="3"/>
        <v>201.25</v>
      </c>
      <c r="B27" s="26">
        <f t="shared" si="0"/>
        <v>11.5</v>
      </c>
      <c r="C27" s="3"/>
      <c r="D27" s="21">
        <f t="shared" si="4"/>
        <v>603.75</v>
      </c>
      <c r="E27" s="25">
        <f t="shared" si="1"/>
        <v>11.5</v>
      </c>
      <c r="F27" s="4"/>
      <c r="G27" s="7">
        <f t="shared" si="7"/>
        <v>207</v>
      </c>
      <c r="H27" s="28">
        <f t="shared" si="2"/>
        <v>11.5</v>
      </c>
      <c r="I27" s="5"/>
      <c r="J27" s="7">
        <f t="shared" si="5"/>
        <v>621</v>
      </c>
      <c r="K27" s="26">
        <f t="shared" si="6"/>
        <v>11.5</v>
      </c>
    </row>
    <row r="28" spans="1:11" ht="16.5" x14ac:dyDescent="0.6">
      <c r="A28" s="24">
        <f t="shared" si="3"/>
        <v>210</v>
      </c>
      <c r="B28" s="26">
        <f t="shared" si="0"/>
        <v>12</v>
      </c>
      <c r="C28" s="3"/>
      <c r="D28" s="21">
        <f t="shared" si="4"/>
        <v>630</v>
      </c>
      <c r="E28" s="25">
        <f t="shared" si="1"/>
        <v>12</v>
      </c>
      <c r="F28" s="4"/>
      <c r="G28" s="7">
        <f t="shared" si="7"/>
        <v>216</v>
      </c>
      <c r="H28" s="28">
        <f t="shared" si="2"/>
        <v>12</v>
      </c>
      <c r="I28" s="5"/>
      <c r="J28" s="7">
        <f t="shared" si="5"/>
        <v>648</v>
      </c>
      <c r="K28" s="26">
        <f t="shared" si="6"/>
        <v>12</v>
      </c>
    </row>
    <row r="29" spans="1:11" ht="16.5" x14ac:dyDescent="0.6">
      <c r="A29" s="24">
        <f t="shared" si="3"/>
        <v>218.75</v>
      </c>
      <c r="B29" s="26">
        <f t="shared" si="0"/>
        <v>12.5</v>
      </c>
      <c r="C29" s="3"/>
      <c r="D29" s="21">
        <f t="shared" si="4"/>
        <v>656.25</v>
      </c>
      <c r="E29" s="25">
        <f t="shared" si="1"/>
        <v>12.5</v>
      </c>
      <c r="F29" s="4"/>
      <c r="G29" s="7">
        <f t="shared" si="7"/>
        <v>225</v>
      </c>
      <c r="H29" s="28">
        <f t="shared" si="2"/>
        <v>12.5</v>
      </c>
      <c r="I29" s="5"/>
      <c r="J29" s="7">
        <f t="shared" si="5"/>
        <v>675</v>
      </c>
      <c r="K29" s="26">
        <f t="shared" si="6"/>
        <v>12.5</v>
      </c>
    </row>
    <row r="30" spans="1:11" ht="16.5" x14ac:dyDescent="0.6">
      <c r="A30" s="24">
        <f t="shared" si="3"/>
        <v>227.5</v>
      </c>
      <c r="B30" s="26">
        <f t="shared" si="0"/>
        <v>13</v>
      </c>
      <c r="C30" s="3"/>
      <c r="D30" s="21">
        <f t="shared" si="4"/>
        <v>682.5</v>
      </c>
      <c r="E30" s="25">
        <f t="shared" si="1"/>
        <v>13</v>
      </c>
      <c r="F30" s="4"/>
      <c r="G30" s="7">
        <f t="shared" si="7"/>
        <v>234</v>
      </c>
      <c r="H30" s="28">
        <f t="shared" si="2"/>
        <v>13</v>
      </c>
      <c r="I30" s="5"/>
      <c r="J30" s="7">
        <f t="shared" si="5"/>
        <v>702</v>
      </c>
      <c r="K30" s="26">
        <f t="shared" si="6"/>
        <v>13</v>
      </c>
    </row>
    <row r="31" spans="1:11" ht="16.5" x14ac:dyDescent="0.6">
      <c r="A31" s="24">
        <f t="shared" si="3"/>
        <v>236.25</v>
      </c>
      <c r="B31" s="26">
        <f t="shared" si="0"/>
        <v>13.5</v>
      </c>
      <c r="C31" s="3"/>
      <c r="D31" s="21">
        <f t="shared" si="4"/>
        <v>708.75</v>
      </c>
      <c r="E31" s="25">
        <f t="shared" si="1"/>
        <v>13.5</v>
      </c>
      <c r="F31" s="4"/>
      <c r="G31" s="7">
        <f t="shared" si="7"/>
        <v>243</v>
      </c>
      <c r="H31" s="28">
        <f t="shared" si="2"/>
        <v>13.5</v>
      </c>
      <c r="I31" s="5"/>
      <c r="J31" s="7">
        <f t="shared" si="5"/>
        <v>729</v>
      </c>
      <c r="K31" s="26">
        <f t="shared" si="6"/>
        <v>13.5</v>
      </c>
    </row>
    <row r="32" spans="1:11" ht="16.5" x14ac:dyDescent="0.6">
      <c r="A32" s="24">
        <f t="shared" si="3"/>
        <v>245</v>
      </c>
      <c r="B32" s="26">
        <f t="shared" si="0"/>
        <v>14</v>
      </c>
      <c r="C32" s="3"/>
      <c r="D32" s="21">
        <f t="shared" si="4"/>
        <v>735</v>
      </c>
      <c r="E32" s="25">
        <f t="shared" si="1"/>
        <v>14</v>
      </c>
      <c r="F32" s="4"/>
      <c r="G32" s="7">
        <f t="shared" si="7"/>
        <v>252</v>
      </c>
      <c r="H32" s="28">
        <f t="shared" si="2"/>
        <v>14</v>
      </c>
      <c r="I32" s="5"/>
      <c r="J32" s="7">
        <f t="shared" si="5"/>
        <v>756</v>
      </c>
      <c r="K32" s="26">
        <f t="shared" si="6"/>
        <v>14</v>
      </c>
    </row>
    <row r="33" spans="1:11" ht="16.5" x14ac:dyDescent="0.6">
      <c r="A33" s="24">
        <f t="shared" si="3"/>
        <v>253.75</v>
      </c>
      <c r="B33" s="26">
        <f t="shared" si="0"/>
        <v>14.5</v>
      </c>
      <c r="C33" s="3"/>
      <c r="D33" s="21">
        <f t="shared" si="4"/>
        <v>761.25</v>
      </c>
      <c r="E33" s="25">
        <f t="shared" si="1"/>
        <v>14.5</v>
      </c>
      <c r="F33" s="4"/>
      <c r="G33" s="7">
        <f t="shared" si="7"/>
        <v>261</v>
      </c>
      <c r="H33" s="28">
        <f t="shared" si="2"/>
        <v>14.5</v>
      </c>
      <c r="I33" s="5"/>
      <c r="J33" s="7">
        <f t="shared" si="5"/>
        <v>783</v>
      </c>
      <c r="K33" s="26">
        <f t="shared" si="6"/>
        <v>14.5</v>
      </c>
    </row>
    <row r="34" spans="1:11" ht="16.5" x14ac:dyDescent="0.6">
      <c r="A34" s="24">
        <f t="shared" si="3"/>
        <v>262.5</v>
      </c>
      <c r="B34" s="26">
        <f t="shared" si="0"/>
        <v>15</v>
      </c>
      <c r="C34" s="3"/>
      <c r="D34" s="21">
        <f t="shared" si="4"/>
        <v>787.5</v>
      </c>
      <c r="E34" s="25">
        <f t="shared" si="1"/>
        <v>15</v>
      </c>
      <c r="F34" s="4"/>
      <c r="G34" s="7">
        <f t="shared" si="7"/>
        <v>270</v>
      </c>
      <c r="H34" s="28">
        <f t="shared" si="2"/>
        <v>15</v>
      </c>
      <c r="I34" s="5"/>
      <c r="J34" s="7">
        <f t="shared" si="5"/>
        <v>810</v>
      </c>
      <c r="K34" s="26">
        <f t="shared" si="6"/>
        <v>15</v>
      </c>
    </row>
    <row r="35" spans="1:11" ht="16.5" x14ac:dyDescent="0.6">
      <c r="A35" s="24">
        <f t="shared" si="3"/>
        <v>271.25</v>
      </c>
      <c r="B35" s="26">
        <f t="shared" si="0"/>
        <v>15.5</v>
      </c>
      <c r="C35" s="3"/>
      <c r="D35" s="21">
        <f t="shared" si="4"/>
        <v>813.75</v>
      </c>
      <c r="E35" s="25">
        <f t="shared" si="1"/>
        <v>15.5</v>
      </c>
      <c r="F35" s="4"/>
      <c r="G35" s="7">
        <f t="shared" ref="G35:G41" si="8">G34+9</f>
        <v>279</v>
      </c>
      <c r="H35" s="28">
        <f t="shared" si="2"/>
        <v>15.5</v>
      </c>
      <c r="I35" s="5"/>
      <c r="J35" s="7">
        <f t="shared" si="5"/>
        <v>837</v>
      </c>
      <c r="K35" s="26">
        <f t="shared" si="6"/>
        <v>15.5</v>
      </c>
    </row>
    <row r="36" spans="1:11" ht="16.5" x14ac:dyDescent="0.6">
      <c r="A36" s="24">
        <f t="shared" si="3"/>
        <v>280</v>
      </c>
      <c r="B36" s="26">
        <f t="shared" si="0"/>
        <v>16</v>
      </c>
      <c r="C36" s="3"/>
      <c r="D36" s="21">
        <f t="shared" si="4"/>
        <v>840</v>
      </c>
      <c r="E36" s="25">
        <f t="shared" si="1"/>
        <v>16</v>
      </c>
      <c r="F36" s="4"/>
      <c r="G36" s="7">
        <f t="shared" si="8"/>
        <v>288</v>
      </c>
      <c r="H36" s="28">
        <f t="shared" si="2"/>
        <v>16</v>
      </c>
      <c r="I36" s="5"/>
      <c r="J36" s="7">
        <f t="shared" si="5"/>
        <v>864</v>
      </c>
      <c r="K36" s="26">
        <f t="shared" si="6"/>
        <v>16</v>
      </c>
    </row>
    <row r="37" spans="1:11" ht="16.5" x14ac:dyDescent="0.6">
      <c r="A37" s="24">
        <f t="shared" si="3"/>
        <v>288.75</v>
      </c>
      <c r="B37" s="26">
        <f t="shared" si="0"/>
        <v>16.5</v>
      </c>
      <c r="C37" s="3"/>
      <c r="D37" s="21">
        <f t="shared" si="4"/>
        <v>866.25</v>
      </c>
      <c r="E37" s="25">
        <f t="shared" si="1"/>
        <v>16.5</v>
      </c>
      <c r="F37" s="4"/>
      <c r="G37" s="7">
        <f t="shared" si="8"/>
        <v>297</v>
      </c>
      <c r="H37" s="28">
        <f t="shared" si="2"/>
        <v>16.5</v>
      </c>
      <c r="I37" s="5"/>
      <c r="J37" s="7">
        <f t="shared" si="5"/>
        <v>891</v>
      </c>
      <c r="K37" s="26">
        <f t="shared" si="6"/>
        <v>16.5</v>
      </c>
    </row>
    <row r="38" spans="1:11" ht="16.5" x14ac:dyDescent="0.6">
      <c r="A38" s="24">
        <f t="shared" si="3"/>
        <v>297.5</v>
      </c>
      <c r="B38" s="26">
        <f t="shared" si="0"/>
        <v>17</v>
      </c>
      <c r="C38" s="3"/>
      <c r="D38" s="21">
        <f t="shared" si="4"/>
        <v>892.5</v>
      </c>
      <c r="E38" s="25">
        <f t="shared" si="1"/>
        <v>17</v>
      </c>
      <c r="F38" s="4"/>
      <c r="G38" s="7">
        <f t="shared" si="8"/>
        <v>306</v>
      </c>
      <c r="H38" s="28">
        <f t="shared" si="2"/>
        <v>17</v>
      </c>
      <c r="I38" s="5"/>
      <c r="J38" s="7">
        <f t="shared" si="5"/>
        <v>918</v>
      </c>
      <c r="K38" s="26">
        <f t="shared" si="6"/>
        <v>17</v>
      </c>
    </row>
    <row r="39" spans="1:11" ht="16.5" x14ac:dyDescent="0.6">
      <c r="A39" s="24">
        <f t="shared" si="3"/>
        <v>306.25</v>
      </c>
      <c r="B39" s="26">
        <f t="shared" si="0"/>
        <v>17.5</v>
      </c>
      <c r="C39" s="3"/>
      <c r="D39" s="21">
        <f t="shared" si="4"/>
        <v>918.75</v>
      </c>
      <c r="E39" s="25">
        <f t="shared" si="1"/>
        <v>17.5</v>
      </c>
      <c r="F39" s="4"/>
      <c r="G39" s="7">
        <f t="shared" si="8"/>
        <v>315</v>
      </c>
      <c r="H39" s="28">
        <f t="shared" si="2"/>
        <v>17.5</v>
      </c>
      <c r="I39" s="5"/>
      <c r="J39" s="7">
        <f t="shared" si="5"/>
        <v>945</v>
      </c>
      <c r="K39" s="26">
        <f t="shared" si="6"/>
        <v>17.5</v>
      </c>
    </row>
    <row r="40" spans="1:11" ht="16.5" x14ac:dyDescent="0.6">
      <c r="A40" s="24">
        <f t="shared" si="3"/>
        <v>315</v>
      </c>
      <c r="B40" s="26">
        <f t="shared" si="0"/>
        <v>18</v>
      </c>
      <c r="C40" s="3"/>
      <c r="D40" s="21">
        <f t="shared" si="4"/>
        <v>945</v>
      </c>
      <c r="E40" s="25">
        <f t="shared" si="1"/>
        <v>18</v>
      </c>
      <c r="F40" s="4"/>
      <c r="G40" s="7">
        <f t="shared" si="8"/>
        <v>324</v>
      </c>
      <c r="H40" s="28">
        <f t="shared" si="2"/>
        <v>18</v>
      </c>
      <c r="I40" s="5"/>
      <c r="J40" s="7">
        <f t="shared" si="5"/>
        <v>972</v>
      </c>
      <c r="K40" s="26">
        <f t="shared" si="6"/>
        <v>18</v>
      </c>
    </row>
    <row r="41" spans="1:11" ht="16.5" x14ac:dyDescent="0.6">
      <c r="A41" s="24">
        <f t="shared" si="3"/>
        <v>323.75</v>
      </c>
      <c r="B41" s="26">
        <f t="shared" si="0"/>
        <v>18.5</v>
      </c>
      <c r="C41" s="3"/>
      <c r="D41" s="21">
        <f t="shared" si="4"/>
        <v>971.25</v>
      </c>
      <c r="E41" s="25">
        <f t="shared" si="1"/>
        <v>18.5</v>
      </c>
      <c r="F41" s="4"/>
      <c r="G41" s="7">
        <f t="shared" si="8"/>
        <v>333</v>
      </c>
      <c r="H41" s="28">
        <f t="shared" si="2"/>
        <v>18.5</v>
      </c>
      <c r="I41" s="5"/>
      <c r="J41" s="7">
        <f t="shared" si="5"/>
        <v>999</v>
      </c>
      <c r="K41" s="26">
        <f t="shared" si="6"/>
        <v>18.5</v>
      </c>
    </row>
    <row r="42" spans="1:11" ht="36" customHeight="1" thickBot="1" x14ac:dyDescent="0.5">
      <c r="A42" s="2" t="s">
        <v>4</v>
      </c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6.899999999999999" thickBot="1" x14ac:dyDescent="0.65">
      <c r="A43" s="49" t="s">
        <v>0</v>
      </c>
      <c r="B43" s="50"/>
      <c r="C43" s="20"/>
      <c r="D43" s="49" t="s">
        <v>1</v>
      </c>
      <c r="E43" s="50"/>
      <c r="F43" s="20"/>
      <c r="G43" s="49" t="s">
        <v>0</v>
      </c>
      <c r="H43" s="50"/>
      <c r="I43" s="20"/>
      <c r="J43" s="49" t="s">
        <v>1</v>
      </c>
      <c r="K43" s="50"/>
    </row>
    <row r="44" spans="1:11" ht="16.899999999999999" thickBot="1" x14ac:dyDescent="0.65">
      <c r="A44" s="52" t="s">
        <v>5</v>
      </c>
      <c r="B44" s="53"/>
      <c r="C44" s="3"/>
      <c r="D44" s="52" t="s">
        <v>8</v>
      </c>
      <c r="E44" s="53"/>
      <c r="F44" s="4"/>
      <c r="G44" s="52" t="s">
        <v>16</v>
      </c>
      <c r="H44" s="53"/>
      <c r="I44" s="3"/>
      <c r="J44" s="52" t="s">
        <v>17</v>
      </c>
      <c r="K44" s="53"/>
    </row>
    <row r="45" spans="1:11" ht="16.899999999999999" thickBot="1" x14ac:dyDescent="0.65">
      <c r="A45" s="18" t="s">
        <v>2</v>
      </c>
      <c r="B45" s="19" t="s">
        <v>3</v>
      </c>
      <c r="C45" s="10"/>
      <c r="D45" s="18" t="s">
        <v>2</v>
      </c>
      <c r="E45" s="19" t="s">
        <v>3</v>
      </c>
      <c r="F45" s="11"/>
      <c r="G45" s="18" t="s">
        <v>2</v>
      </c>
      <c r="H45" s="19" t="s">
        <v>3</v>
      </c>
      <c r="I45" s="10"/>
      <c r="J45" s="18" t="s">
        <v>2</v>
      </c>
      <c r="K45" s="19" t="s">
        <v>3</v>
      </c>
    </row>
    <row r="46" spans="1:11" ht="16.5" x14ac:dyDescent="0.6">
      <c r="A46" s="12">
        <v>8</v>
      </c>
      <c r="B46" s="26">
        <f>A46/16</f>
        <v>0.5</v>
      </c>
      <c r="C46" s="3"/>
      <c r="D46" s="12">
        <v>24</v>
      </c>
      <c r="E46" s="26">
        <f>D46/48</f>
        <v>0.5</v>
      </c>
      <c r="F46" s="4"/>
      <c r="G46" s="12">
        <v>8.5</v>
      </c>
      <c r="H46" s="26">
        <f>G46/17</f>
        <v>0.5</v>
      </c>
      <c r="I46" s="3"/>
      <c r="J46" s="12">
        <v>25.5</v>
      </c>
      <c r="K46" s="26">
        <f>J46/51</f>
        <v>0.5</v>
      </c>
    </row>
    <row r="47" spans="1:11" ht="16.5" x14ac:dyDescent="0.6">
      <c r="A47" s="6">
        <f>A46+8</f>
        <v>16</v>
      </c>
      <c r="B47" s="27">
        <f t="shared" ref="B47:B82" si="9">A47/16</f>
        <v>1</v>
      </c>
      <c r="C47" s="3"/>
      <c r="D47" s="6">
        <f>D46+24</f>
        <v>48</v>
      </c>
      <c r="E47" s="29">
        <f>D47/48</f>
        <v>1</v>
      </c>
      <c r="F47" s="4"/>
      <c r="G47" s="6">
        <f>G46+8.5</f>
        <v>17</v>
      </c>
      <c r="H47" s="27">
        <f>G47/17</f>
        <v>1</v>
      </c>
      <c r="I47" s="3"/>
      <c r="J47" s="6">
        <f>J46+25.5</f>
        <v>51</v>
      </c>
      <c r="K47" s="29">
        <f>J47/51</f>
        <v>1</v>
      </c>
    </row>
    <row r="48" spans="1:11" ht="16.5" x14ac:dyDescent="0.6">
      <c r="A48" s="7">
        <f>A47+8</f>
        <v>24</v>
      </c>
      <c r="B48" s="28">
        <f t="shared" si="9"/>
        <v>1.5</v>
      </c>
      <c r="C48" s="3"/>
      <c r="D48" s="7">
        <f t="shared" ref="D48:D82" si="10">D47+24</f>
        <v>72</v>
      </c>
      <c r="E48" s="26">
        <f t="shared" ref="E48:E82" si="11">D48/48</f>
        <v>1.5</v>
      </c>
      <c r="F48" s="4"/>
      <c r="G48" s="16">
        <f t="shared" ref="G48:G82" si="12">G47+8.5</f>
        <v>25.5</v>
      </c>
      <c r="H48" s="32">
        <f t="shared" ref="H48:H82" si="13">G48/17</f>
        <v>1.5</v>
      </c>
      <c r="I48" s="3"/>
      <c r="J48" s="16">
        <f t="shared" ref="J48:J82" si="14">J47+25.5</f>
        <v>76.5</v>
      </c>
      <c r="K48" s="33">
        <f t="shared" ref="K48:K82" si="15">J48/51</f>
        <v>1.5</v>
      </c>
    </row>
    <row r="49" spans="1:11" ht="16.5" x14ac:dyDescent="0.6">
      <c r="A49" s="7">
        <f t="shared" ref="A49:A82" si="16">A48+8</f>
        <v>32</v>
      </c>
      <c r="B49" s="28">
        <f t="shared" si="9"/>
        <v>2</v>
      </c>
      <c r="C49" s="3"/>
      <c r="D49" s="7">
        <f t="shared" si="10"/>
        <v>96</v>
      </c>
      <c r="E49" s="26">
        <f t="shared" si="11"/>
        <v>2</v>
      </c>
      <c r="F49" s="4"/>
      <c r="G49" s="16">
        <f t="shared" si="12"/>
        <v>34</v>
      </c>
      <c r="H49" s="32">
        <f t="shared" si="13"/>
        <v>2</v>
      </c>
      <c r="I49" s="3"/>
      <c r="J49" s="16">
        <f t="shared" si="14"/>
        <v>102</v>
      </c>
      <c r="K49" s="33">
        <f t="shared" si="15"/>
        <v>2</v>
      </c>
    </row>
    <row r="50" spans="1:11" ht="16.5" x14ac:dyDescent="0.6">
      <c r="A50" s="7">
        <f t="shared" si="16"/>
        <v>40</v>
      </c>
      <c r="B50" s="28">
        <f t="shared" si="9"/>
        <v>2.5</v>
      </c>
      <c r="C50" s="3"/>
      <c r="D50" s="7">
        <f t="shared" si="10"/>
        <v>120</v>
      </c>
      <c r="E50" s="26">
        <f t="shared" si="11"/>
        <v>2.5</v>
      </c>
      <c r="F50" s="4"/>
      <c r="G50" s="16">
        <f t="shared" si="12"/>
        <v>42.5</v>
      </c>
      <c r="H50" s="32">
        <f t="shared" si="13"/>
        <v>2.5</v>
      </c>
      <c r="I50" s="3"/>
      <c r="J50" s="16">
        <f t="shared" si="14"/>
        <v>127.5</v>
      </c>
      <c r="K50" s="33">
        <f t="shared" si="15"/>
        <v>2.5</v>
      </c>
    </row>
    <row r="51" spans="1:11" ht="16.5" x14ac:dyDescent="0.6">
      <c r="A51" s="6">
        <f t="shared" si="16"/>
        <v>48</v>
      </c>
      <c r="B51" s="27">
        <f t="shared" si="9"/>
        <v>3</v>
      </c>
      <c r="C51" s="3"/>
      <c r="D51" s="7">
        <f t="shared" si="10"/>
        <v>144</v>
      </c>
      <c r="E51" s="26">
        <f t="shared" si="11"/>
        <v>3</v>
      </c>
      <c r="F51" s="4"/>
      <c r="G51" s="16">
        <f t="shared" si="12"/>
        <v>51</v>
      </c>
      <c r="H51" s="32">
        <f t="shared" si="13"/>
        <v>3</v>
      </c>
      <c r="I51" s="3"/>
      <c r="J51" s="16">
        <f t="shared" si="14"/>
        <v>153</v>
      </c>
      <c r="K51" s="33">
        <f t="shared" si="15"/>
        <v>3</v>
      </c>
    </row>
    <row r="52" spans="1:11" ht="16.5" x14ac:dyDescent="0.6">
      <c r="A52" s="7">
        <f t="shared" si="16"/>
        <v>56</v>
      </c>
      <c r="B52" s="28">
        <f t="shared" si="9"/>
        <v>3.5</v>
      </c>
      <c r="C52" s="3"/>
      <c r="D52" s="7">
        <f t="shared" si="10"/>
        <v>168</v>
      </c>
      <c r="E52" s="26">
        <f t="shared" si="11"/>
        <v>3.5</v>
      </c>
      <c r="F52" s="4"/>
      <c r="G52" s="16">
        <f t="shared" si="12"/>
        <v>59.5</v>
      </c>
      <c r="H52" s="32">
        <f t="shared" si="13"/>
        <v>3.5</v>
      </c>
      <c r="I52" s="3"/>
      <c r="J52" s="16">
        <f t="shared" si="14"/>
        <v>178.5</v>
      </c>
      <c r="K52" s="33">
        <f t="shared" si="15"/>
        <v>3.5</v>
      </c>
    </row>
    <row r="53" spans="1:11" ht="16.5" x14ac:dyDescent="0.6">
      <c r="A53" s="7">
        <f t="shared" si="16"/>
        <v>64</v>
      </c>
      <c r="B53" s="28">
        <f t="shared" si="9"/>
        <v>4</v>
      </c>
      <c r="C53" s="3"/>
      <c r="D53" s="7">
        <f t="shared" si="10"/>
        <v>192</v>
      </c>
      <c r="E53" s="26">
        <f t="shared" si="11"/>
        <v>4</v>
      </c>
      <c r="F53" s="4"/>
      <c r="G53" s="16">
        <f t="shared" si="12"/>
        <v>68</v>
      </c>
      <c r="H53" s="32">
        <f t="shared" si="13"/>
        <v>4</v>
      </c>
      <c r="I53" s="3"/>
      <c r="J53" s="16">
        <f t="shared" si="14"/>
        <v>204</v>
      </c>
      <c r="K53" s="33">
        <f t="shared" si="15"/>
        <v>4</v>
      </c>
    </row>
    <row r="54" spans="1:11" ht="16.5" x14ac:dyDescent="0.6">
      <c r="A54" s="7">
        <f t="shared" si="16"/>
        <v>72</v>
      </c>
      <c r="B54" s="28">
        <f t="shared" si="9"/>
        <v>4.5</v>
      </c>
      <c r="C54" s="3"/>
      <c r="D54" s="7">
        <f t="shared" si="10"/>
        <v>216</v>
      </c>
      <c r="E54" s="26">
        <f t="shared" si="11"/>
        <v>4.5</v>
      </c>
      <c r="F54" s="4"/>
      <c r="G54" s="16">
        <f t="shared" si="12"/>
        <v>76.5</v>
      </c>
      <c r="H54" s="32">
        <f t="shared" si="13"/>
        <v>4.5</v>
      </c>
      <c r="I54" s="3"/>
      <c r="J54" s="16">
        <f t="shared" si="14"/>
        <v>229.5</v>
      </c>
      <c r="K54" s="33">
        <f t="shared" si="15"/>
        <v>4.5</v>
      </c>
    </row>
    <row r="55" spans="1:11" ht="16.5" x14ac:dyDescent="0.6">
      <c r="A55" s="7">
        <f t="shared" si="16"/>
        <v>80</v>
      </c>
      <c r="B55" s="28">
        <f t="shared" si="9"/>
        <v>5</v>
      </c>
      <c r="C55" s="3"/>
      <c r="D55" s="7">
        <f t="shared" si="10"/>
        <v>240</v>
      </c>
      <c r="E55" s="26">
        <f t="shared" si="11"/>
        <v>5</v>
      </c>
      <c r="F55" s="4"/>
      <c r="G55" s="16">
        <f t="shared" si="12"/>
        <v>85</v>
      </c>
      <c r="H55" s="32">
        <f t="shared" si="13"/>
        <v>5</v>
      </c>
      <c r="I55" s="3"/>
      <c r="J55" s="16">
        <f t="shared" si="14"/>
        <v>255</v>
      </c>
      <c r="K55" s="33">
        <f t="shared" si="15"/>
        <v>5</v>
      </c>
    </row>
    <row r="56" spans="1:11" ht="16.5" x14ac:dyDescent="0.6">
      <c r="A56" s="7">
        <f t="shared" si="16"/>
        <v>88</v>
      </c>
      <c r="B56" s="28">
        <f t="shared" si="9"/>
        <v>5.5</v>
      </c>
      <c r="C56" s="3"/>
      <c r="D56" s="7">
        <f t="shared" si="10"/>
        <v>264</v>
      </c>
      <c r="E56" s="26">
        <f t="shared" si="11"/>
        <v>5.5</v>
      </c>
      <c r="F56" s="4"/>
      <c r="G56" s="16">
        <f t="shared" si="12"/>
        <v>93.5</v>
      </c>
      <c r="H56" s="32">
        <f t="shared" si="13"/>
        <v>5.5</v>
      </c>
      <c r="I56" s="3"/>
      <c r="J56" s="16">
        <f t="shared" si="14"/>
        <v>280.5</v>
      </c>
      <c r="K56" s="33">
        <f t="shared" si="15"/>
        <v>5.5</v>
      </c>
    </row>
    <row r="57" spans="1:11" ht="16.5" x14ac:dyDescent="0.6">
      <c r="A57" s="7">
        <f t="shared" si="16"/>
        <v>96</v>
      </c>
      <c r="B57" s="28">
        <f t="shared" si="9"/>
        <v>6</v>
      </c>
      <c r="C57" s="3"/>
      <c r="D57" s="7">
        <f t="shared" si="10"/>
        <v>288</v>
      </c>
      <c r="E57" s="26">
        <f t="shared" si="11"/>
        <v>6</v>
      </c>
      <c r="F57" s="4"/>
      <c r="G57" s="16">
        <f t="shared" si="12"/>
        <v>102</v>
      </c>
      <c r="H57" s="32">
        <f t="shared" si="13"/>
        <v>6</v>
      </c>
      <c r="I57" s="3"/>
      <c r="J57" s="16">
        <f t="shared" si="14"/>
        <v>306</v>
      </c>
      <c r="K57" s="33">
        <f t="shared" si="15"/>
        <v>6</v>
      </c>
    </row>
    <row r="58" spans="1:11" ht="16.5" x14ac:dyDescent="0.6">
      <c r="A58" s="7">
        <f t="shared" si="16"/>
        <v>104</v>
      </c>
      <c r="B58" s="28">
        <f t="shared" si="9"/>
        <v>6.5</v>
      </c>
      <c r="C58" s="3"/>
      <c r="D58" s="7">
        <f t="shared" si="10"/>
        <v>312</v>
      </c>
      <c r="E58" s="26">
        <f t="shared" si="11"/>
        <v>6.5</v>
      </c>
      <c r="F58" s="4"/>
      <c r="G58" s="16">
        <f t="shared" si="12"/>
        <v>110.5</v>
      </c>
      <c r="H58" s="32">
        <f t="shared" si="13"/>
        <v>6.5</v>
      </c>
      <c r="I58" s="3"/>
      <c r="J58" s="16">
        <f t="shared" si="14"/>
        <v>331.5</v>
      </c>
      <c r="K58" s="33">
        <f t="shared" si="15"/>
        <v>6.5</v>
      </c>
    </row>
    <row r="59" spans="1:11" ht="16.5" x14ac:dyDescent="0.6">
      <c r="A59" s="7">
        <f t="shared" si="16"/>
        <v>112</v>
      </c>
      <c r="B59" s="28">
        <f t="shared" si="9"/>
        <v>7</v>
      </c>
      <c r="C59" s="3"/>
      <c r="D59" s="7">
        <f t="shared" si="10"/>
        <v>336</v>
      </c>
      <c r="E59" s="26">
        <f t="shared" si="11"/>
        <v>7</v>
      </c>
      <c r="F59" s="4"/>
      <c r="G59" s="16">
        <f t="shared" si="12"/>
        <v>119</v>
      </c>
      <c r="H59" s="32">
        <f t="shared" si="13"/>
        <v>7</v>
      </c>
      <c r="I59" s="3"/>
      <c r="J59" s="16">
        <f t="shared" si="14"/>
        <v>357</v>
      </c>
      <c r="K59" s="33">
        <f t="shared" si="15"/>
        <v>7</v>
      </c>
    </row>
    <row r="60" spans="1:11" ht="16.5" x14ac:dyDescent="0.6">
      <c r="A60" s="7">
        <f t="shared" si="16"/>
        <v>120</v>
      </c>
      <c r="B60" s="28">
        <f t="shared" si="9"/>
        <v>7.5</v>
      </c>
      <c r="C60" s="3"/>
      <c r="D60" s="7">
        <f t="shared" si="10"/>
        <v>360</v>
      </c>
      <c r="E60" s="26">
        <f t="shared" si="11"/>
        <v>7.5</v>
      </c>
      <c r="F60" s="4"/>
      <c r="G60" s="16">
        <f t="shared" si="12"/>
        <v>127.5</v>
      </c>
      <c r="H60" s="32">
        <f t="shared" si="13"/>
        <v>7.5</v>
      </c>
      <c r="I60" s="3"/>
      <c r="J60" s="16">
        <f t="shared" si="14"/>
        <v>382.5</v>
      </c>
      <c r="K60" s="33">
        <f t="shared" si="15"/>
        <v>7.5</v>
      </c>
    </row>
    <row r="61" spans="1:11" ht="16.5" x14ac:dyDescent="0.6">
      <c r="A61" s="7">
        <f t="shared" si="16"/>
        <v>128</v>
      </c>
      <c r="B61" s="28">
        <f t="shared" si="9"/>
        <v>8</v>
      </c>
      <c r="C61" s="3"/>
      <c r="D61" s="7">
        <f t="shared" si="10"/>
        <v>384</v>
      </c>
      <c r="E61" s="26">
        <f t="shared" si="11"/>
        <v>8</v>
      </c>
      <c r="F61" s="4"/>
      <c r="G61" s="16">
        <f t="shared" si="12"/>
        <v>136</v>
      </c>
      <c r="H61" s="32">
        <f t="shared" si="13"/>
        <v>8</v>
      </c>
      <c r="I61" s="3"/>
      <c r="J61" s="16">
        <f t="shared" si="14"/>
        <v>408</v>
      </c>
      <c r="K61" s="33">
        <f t="shared" si="15"/>
        <v>8</v>
      </c>
    </row>
    <row r="62" spans="1:11" ht="16.5" x14ac:dyDescent="0.6">
      <c r="A62" s="7">
        <f t="shared" si="16"/>
        <v>136</v>
      </c>
      <c r="B62" s="28">
        <f t="shared" si="9"/>
        <v>8.5</v>
      </c>
      <c r="C62" s="3"/>
      <c r="D62" s="7">
        <f t="shared" si="10"/>
        <v>408</v>
      </c>
      <c r="E62" s="26">
        <f t="shared" si="11"/>
        <v>8.5</v>
      </c>
      <c r="F62" s="4"/>
      <c r="G62" s="16">
        <f t="shared" si="12"/>
        <v>144.5</v>
      </c>
      <c r="H62" s="32">
        <f t="shared" si="13"/>
        <v>8.5</v>
      </c>
      <c r="I62" s="3"/>
      <c r="J62" s="16">
        <f t="shared" si="14"/>
        <v>433.5</v>
      </c>
      <c r="K62" s="33">
        <f t="shared" si="15"/>
        <v>8.5</v>
      </c>
    </row>
    <row r="63" spans="1:11" ht="16.5" x14ac:dyDescent="0.6">
      <c r="A63" s="7">
        <f t="shared" si="16"/>
        <v>144</v>
      </c>
      <c r="B63" s="28">
        <f t="shared" si="9"/>
        <v>9</v>
      </c>
      <c r="C63" s="3"/>
      <c r="D63" s="7">
        <f t="shared" si="10"/>
        <v>432</v>
      </c>
      <c r="E63" s="26">
        <f t="shared" si="11"/>
        <v>9</v>
      </c>
      <c r="F63" s="4"/>
      <c r="G63" s="16">
        <f t="shared" si="12"/>
        <v>153</v>
      </c>
      <c r="H63" s="32">
        <f t="shared" si="13"/>
        <v>9</v>
      </c>
      <c r="I63" s="3"/>
      <c r="J63" s="16">
        <f t="shared" si="14"/>
        <v>459</v>
      </c>
      <c r="K63" s="33">
        <f t="shared" si="15"/>
        <v>9</v>
      </c>
    </row>
    <row r="64" spans="1:11" ht="16.5" x14ac:dyDescent="0.6">
      <c r="A64" s="7">
        <f t="shared" si="16"/>
        <v>152</v>
      </c>
      <c r="B64" s="28">
        <f t="shared" si="9"/>
        <v>9.5</v>
      </c>
      <c r="C64" s="3"/>
      <c r="D64" s="7">
        <f t="shared" si="10"/>
        <v>456</v>
      </c>
      <c r="E64" s="26">
        <f t="shared" si="11"/>
        <v>9.5</v>
      </c>
      <c r="F64" s="4"/>
      <c r="G64" s="16">
        <f t="shared" si="12"/>
        <v>161.5</v>
      </c>
      <c r="H64" s="32">
        <f t="shared" si="13"/>
        <v>9.5</v>
      </c>
      <c r="I64" s="3"/>
      <c r="J64" s="16">
        <f t="shared" si="14"/>
        <v>484.5</v>
      </c>
      <c r="K64" s="33">
        <f t="shared" si="15"/>
        <v>9.5</v>
      </c>
    </row>
    <row r="65" spans="1:11" ht="16.5" x14ac:dyDescent="0.6">
      <c r="A65" s="7">
        <f t="shared" si="16"/>
        <v>160</v>
      </c>
      <c r="B65" s="28">
        <f t="shared" si="9"/>
        <v>10</v>
      </c>
      <c r="C65" s="3"/>
      <c r="D65" s="7">
        <f t="shared" si="10"/>
        <v>480</v>
      </c>
      <c r="E65" s="26">
        <f t="shared" si="11"/>
        <v>10</v>
      </c>
      <c r="F65" s="4"/>
      <c r="G65" s="16">
        <f t="shared" si="12"/>
        <v>170</v>
      </c>
      <c r="H65" s="32">
        <f t="shared" si="13"/>
        <v>10</v>
      </c>
      <c r="I65" s="3"/>
      <c r="J65" s="16">
        <f t="shared" si="14"/>
        <v>510</v>
      </c>
      <c r="K65" s="33">
        <f t="shared" si="15"/>
        <v>10</v>
      </c>
    </row>
    <row r="66" spans="1:11" ht="16.5" x14ac:dyDescent="0.6">
      <c r="A66" s="7">
        <f t="shared" si="16"/>
        <v>168</v>
      </c>
      <c r="B66" s="28">
        <f t="shared" si="9"/>
        <v>10.5</v>
      </c>
      <c r="C66" s="3"/>
      <c r="D66" s="7">
        <f t="shared" si="10"/>
        <v>504</v>
      </c>
      <c r="E66" s="26">
        <f t="shared" si="11"/>
        <v>10.5</v>
      </c>
      <c r="F66" s="4"/>
      <c r="G66" s="16">
        <f t="shared" si="12"/>
        <v>178.5</v>
      </c>
      <c r="H66" s="32">
        <f t="shared" si="13"/>
        <v>10.5</v>
      </c>
      <c r="I66" s="3"/>
      <c r="J66" s="16">
        <f t="shared" si="14"/>
        <v>535.5</v>
      </c>
      <c r="K66" s="33">
        <f t="shared" si="15"/>
        <v>10.5</v>
      </c>
    </row>
    <row r="67" spans="1:11" ht="16.5" x14ac:dyDescent="0.6">
      <c r="A67" s="7">
        <f t="shared" si="16"/>
        <v>176</v>
      </c>
      <c r="B67" s="28">
        <f t="shared" si="9"/>
        <v>11</v>
      </c>
      <c r="C67" s="3"/>
      <c r="D67" s="7">
        <f t="shared" si="10"/>
        <v>528</v>
      </c>
      <c r="E67" s="26">
        <f t="shared" si="11"/>
        <v>11</v>
      </c>
      <c r="F67" s="4"/>
      <c r="G67" s="16">
        <f t="shared" si="12"/>
        <v>187</v>
      </c>
      <c r="H67" s="32">
        <f t="shared" si="13"/>
        <v>11</v>
      </c>
      <c r="I67" s="3"/>
      <c r="J67" s="16">
        <f t="shared" si="14"/>
        <v>561</v>
      </c>
      <c r="K67" s="33">
        <f t="shared" si="15"/>
        <v>11</v>
      </c>
    </row>
    <row r="68" spans="1:11" ht="16.5" x14ac:dyDescent="0.6">
      <c r="A68" s="7">
        <f t="shared" si="16"/>
        <v>184</v>
      </c>
      <c r="B68" s="28">
        <f t="shared" si="9"/>
        <v>11.5</v>
      </c>
      <c r="C68" s="3"/>
      <c r="D68" s="7">
        <f t="shared" si="10"/>
        <v>552</v>
      </c>
      <c r="E68" s="26">
        <f t="shared" si="11"/>
        <v>11.5</v>
      </c>
      <c r="F68" s="4"/>
      <c r="G68" s="16">
        <f t="shared" si="12"/>
        <v>195.5</v>
      </c>
      <c r="H68" s="32">
        <f t="shared" si="13"/>
        <v>11.5</v>
      </c>
      <c r="I68" s="3"/>
      <c r="J68" s="16">
        <f t="shared" si="14"/>
        <v>586.5</v>
      </c>
      <c r="K68" s="33">
        <f t="shared" si="15"/>
        <v>11.5</v>
      </c>
    </row>
    <row r="69" spans="1:11" ht="16.5" x14ac:dyDescent="0.6">
      <c r="A69" s="7">
        <f t="shared" si="16"/>
        <v>192</v>
      </c>
      <c r="B69" s="28">
        <f t="shared" si="9"/>
        <v>12</v>
      </c>
      <c r="C69" s="3"/>
      <c r="D69" s="7">
        <f t="shared" si="10"/>
        <v>576</v>
      </c>
      <c r="E69" s="26">
        <f t="shared" si="11"/>
        <v>12</v>
      </c>
      <c r="F69" s="4"/>
      <c r="G69" s="16">
        <f t="shared" si="12"/>
        <v>204</v>
      </c>
      <c r="H69" s="32">
        <f t="shared" si="13"/>
        <v>12</v>
      </c>
      <c r="I69" s="3"/>
      <c r="J69" s="16">
        <f t="shared" si="14"/>
        <v>612</v>
      </c>
      <c r="K69" s="33">
        <f t="shared" si="15"/>
        <v>12</v>
      </c>
    </row>
    <row r="70" spans="1:11" ht="16.5" x14ac:dyDescent="0.6">
      <c r="A70" s="7">
        <f t="shared" si="16"/>
        <v>200</v>
      </c>
      <c r="B70" s="28">
        <f t="shared" si="9"/>
        <v>12.5</v>
      </c>
      <c r="C70" s="3"/>
      <c r="D70" s="7">
        <f t="shared" si="10"/>
        <v>600</v>
      </c>
      <c r="E70" s="26">
        <f t="shared" si="11"/>
        <v>12.5</v>
      </c>
      <c r="F70" s="4"/>
      <c r="G70" s="16">
        <f t="shared" si="12"/>
        <v>212.5</v>
      </c>
      <c r="H70" s="32">
        <f t="shared" si="13"/>
        <v>12.5</v>
      </c>
      <c r="I70" s="3"/>
      <c r="J70" s="16">
        <f t="shared" si="14"/>
        <v>637.5</v>
      </c>
      <c r="K70" s="33">
        <f t="shared" si="15"/>
        <v>12.5</v>
      </c>
    </row>
    <row r="71" spans="1:11" ht="16.5" x14ac:dyDescent="0.6">
      <c r="A71" s="7">
        <f t="shared" si="16"/>
        <v>208</v>
      </c>
      <c r="B71" s="28">
        <f t="shared" si="9"/>
        <v>13</v>
      </c>
      <c r="C71" s="3"/>
      <c r="D71" s="7">
        <f t="shared" si="10"/>
        <v>624</v>
      </c>
      <c r="E71" s="26">
        <f t="shared" si="11"/>
        <v>13</v>
      </c>
      <c r="F71" s="4"/>
      <c r="G71" s="16">
        <f t="shared" si="12"/>
        <v>221</v>
      </c>
      <c r="H71" s="32">
        <f t="shared" si="13"/>
        <v>13</v>
      </c>
      <c r="I71" s="3"/>
      <c r="J71" s="16">
        <f t="shared" si="14"/>
        <v>663</v>
      </c>
      <c r="K71" s="33">
        <f t="shared" si="15"/>
        <v>13</v>
      </c>
    </row>
    <row r="72" spans="1:11" ht="16.5" x14ac:dyDescent="0.6">
      <c r="A72" s="7">
        <f t="shared" si="16"/>
        <v>216</v>
      </c>
      <c r="B72" s="28">
        <f t="shared" si="9"/>
        <v>13.5</v>
      </c>
      <c r="C72" s="3"/>
      <c r="D72" s="7">
        <f t="shared" si="10"/>
        <v>648</v>
      </c>
      <c r="E72" s="26">
        <f t="shared" si="11"/>
        <v>13.5</v>
      </c>
      <c r="F72" s="4"/>
      <c r="G72" s="16">
        <f t="shared" si="12"/>
        <v>229.5</v>
      </c>
      <c r="H72" s="32">
        <f t="shared" si="13"/>
        <v>13.5</v>
      </c>
      <c r="I72" s="3"/>
      <c r="J72" s="16">
        <f t="shared" si="14"/>
        <v>688.5</v>
      </c>
      <c r="K72" s="33">
        <f t="shared" si="15"/>
        <v>13.5</v>
      </c>
    </row>
    <row r="73" spans="1:11" ht="16.5" x14ac:dyDescent="0.6">
      <c r="A73" s="7">
        <f t="shared" si="16"/>
        <v>224</v>
      </c>
      <c r="B73" s="28">
        <f t="shared" si="9"/>
        <v>14</v>
      </c>
      <c r="C73" s="3"/>
      <c r="D73" s="7">
        <f t="shared" si="10"/>
        <v>672</v>
      </c>
      <c r="E73" s="26">
        <f t="shared" si="11"/>
        <v>14</v>
      </c>
      <c r="F73" s="4"/>
      <c r="G73" s="16">
        <f t="shared" si="12"/>
        <v>238</v>
      </c>
      <c r="H73" s="32">
        <f t="shared" si="13"/>
        <v>14</v>
      </c>
      <c r="I73" s="3"/>
      <c r="J73" s="16">
        <f t="shared" si="14"/>
        <v>714</v>
      </c>
      <c r="K73" s="33">
        <f t="shared" si="15"/>
        <v>14</v>
      </c>
    </row>
    <row r="74" spans="1:11" ht="16.5" x14ac:dyDescent="0.6">
      <c r="A74" s="7">
        <f t="shared" si="16"/>
        <v>232</v>
      </c>
      <c r="B74" s="28">
        <f t="shared" si="9"/>
        <v>14.5</v>
      </c>
      <c r="C74" s="3"/>
      <c r="D74" s="7">
        <f t="shared" si="10"/>
        <v>696</v>
      </c>
      <c r="E74" s="26">
        <f t="shared" si="11"/>
        <v>14.5</v>
      </c>
      <c r="F74" s="4"/>
      <c r="G74" s="16">
        <f t="shared" si="12"/>
        <v>246.5</v>
      </c>
      <c r="H74" s="32">
        <f t="shared" si="13"/>
        <v>14.5</v>
      </c>
      <c r="I74" s="3"/>
      <c r="J74" s="16">
        <f t="shared" si="14"/>
        <v>739.5</v>
      </c>
      <c r="K74" s="33">
        <f t="shared" si="15"/>
        <v>14.5</v>
      </c>
    </row>
    <row r="75" spans="1:11" ht="16.5" x14ac:dyDescent="0.6">
      <c r="A75" s="7">
        <f t="shared" si="16"/>
        <v>240</v>
      </c>
      <c r="B75" s="28">
        <f t="shared" si="9"/>
        <v>15</v>
      </c>
      <c r="C75" s="3"/>
      <c r="D75" s="7">
        <f t="shared" si="10"/>
        <v>720</v>
      </c>
      <c r="E75" s="26">
        <f t="shared" si="11"/>
        <v>15</v>
      </c>
      <c r="F75" s="4"/>
      <c r="G75" s="16">
        <f t="shared" si="12"/>
        <v>255</v>
      </c>
      <c r="H75" s="32">
        <f t="shared" si="13"/>
        <v>15</v>
      </c>
      <c r="I75" s="3"/>
      <c r="J75" s="16">
        <f t="shared" si="14"/>
        <v>765</v>
      </c>
      <c r="K75" s="33">
        <f t="shared" si="15"/>
        <v>15</v>
      </c>
    </row>
    <row r="76" spans="1:11" ht="16.5" x14ac:dyDescent="0.6">
      <c r="A76" s="7">
        <f t="shared" si="16"/>
        <v>248</v>
      </c>
      <c r="B76" s="28">
        <f t="shared" si="9"/>
        <v>15.5</v>
      </c>
      <c r="C76" s="3"/>
      <c r="D76" s="7">
        <f t="shared" si="10"/>
        <v>744</v>
      </c>
      <c r="E76" s="26">
        <f t="shared" si="11"/>
        <v>15.5</v>
      </c>
      <c r="F76" s="4"/>
      <c r="G76" s="16">
        <f t="shared" si="12"/>
        <v>263.5</v>
      </c>
      <c r="H76" s="32">
        <f t="shared" si="13"/>
        <v>15.5</v>
      </c>
      <c r="I76" s="3"/>
      <c r="J76" s="16">
        <f t="shared" si="14"/>
        <v>790.5</v>
      </c>
      <c r="K76" s="33">
        <f t="shared" si="15"/>
        <v>15.5</v>
      </c>
    </row>
    <row r="77" spans="1:11" ht="16.5" x14ac:dyDescent="0.6">
      <c r="A77" s="7">
        <f t="shared" si="16"/>
        <v>256</v>
      </c>
      <c r="B77" s="28">
        <f t="shared" si="9"/>
        <v>16</v>
      </c>
      <c r="C77" s="3"/>
      <c r="D77" s="7">
        <f t="shared" si="10"/>
        <v>768</v>
      </c>
      <c r="E77" s="26">
        <f t="shared" si="11"/>
        <v>16</v>
      </c>
      <c r="F77" s="4"/>
      <c r="G77" s="16">
        <f t="shared" si="12"/>
        <v>272</v>
      </c>
      <c r="H77" s="32">
        <f t="shared" si="13"/>
        <v>16</v>
      </c>
      <c r="I77" s="3"/>
      <c r="J77" s="16">
        <f t="shared" si="14"/>
        <v>816</v>
      </c>
      <c r="K77" s="33">
        <f t="shared" si="15"/>
        <v>16</v>
      </c>
    </row>
    <row r="78" spans="1:11" ht="16.5" x14ac:dyDescent="0.6">
      <c r="A78" s="7">
        <f t="shared" si="16"/>
        <v>264</v>
      </c>
      <c r="B78" s="28">
        <f t="shared" si="9"/>
        <v>16.5</v>
      </c>
      <c r="C78" s="3"/>
      <c r="D78" s="7">
        <f t="shared" si="10"/>
        <v>792</v>
      </c>
      <c r="E78" s="26">
        <f t="shared" si="11"/>
        <v>16.5</v>
      </c>
      <c r="F78" s="4"/>
      <c r="G78" s="16">
        <f t="shared" si="12"/>
        <v>280.5</v>
      </c>
      <c r="H78" s="32">
        <f t="shared" si="13"/>
        <v>16.5</v>
      </c>
      <c r="I78" s="3"/>
      <c r="J78" s="16">
        <f t="shared" si="14"/>
        <v>841.5</v>
      </c>
      <c r="K78" s="33">
        <f t="shared" si="15"/>
        <v>16.5</v>
      </c>
    </row>
    <row r="79" spans="1:11" ht="16.5" x14ac:dyDescent="0.6">
      <c r="A79" s="7">
        <f t="shared" si="16"/>
        <v>272</v>
      </c>
      <c r="B79" s="28">
        <f t="shared" si="9"/>
        <v>17</v>
      </c>
      <c r="C79" s="3"/>
      <c r="D79" s="7">
        <f t="shared" si="10"/>
        <v>816</v>
      </c>
      <c r="E79" s="26">
        <f t="shared" si="11"/>
        <v>17</v>
      </c>
      <c r="F79" s="4"/>
      <c r="G79" s="16">
        <f t="shared" si="12"/>
        <v>289</v>
      </c>
      <c r="H79" s="32">
        <f t="shared" si="13"/>
        <v>17</v>
      </c>
      <c r="I79" s="3"/>
      <c r="J79" s="16">
        <f t="shared" si="14"/>
        <v>867</v>
      </c>
      <c r="K79" s="33">
        <f t="shared" si="15"/>
        <v>17</v>
      </c>
    </row>
    <row r="80" spans="1:11" ht="16.5" x14ac:dyDescent="0.6">
      <c r="A80" s="7">
        <f t="shared" si="16"/>
        <v>280</v>
      </c>
      <c r="B80" s="28">
        <f t="shared" si="9"/>
        <v>17.5</v>
      </c>
      <c r="C80" s="3"/>
      <c r="D80" s="7">
        <f t="shared" si="10"/>
        <v>840</v>
      </c>
      <c r="E80" s="26">
        <f t="shared" si="11"/>
        <v>17.5</v>
      </c>
      <c r="F80" s="4"/>
      <c r="G80" s="16">
        <f t="shared" si="12"/>
        <v>297.5</v>
      </c>
      <c r="H80" s="32">
        <f t="shared" si="13"/>
        <v>17.5</v>
      </c>
      <c r="I80" s="3"/>
      <c r="J80" s="16">
        <f t="shared" si="14"/>
        <v>892.5</v>
      </c>
      <c r="K80" s="33">
        <f t="shared" si="15"/>
        <v>17.5</v>
      </c>
    </row>
    <row r="81" spans="1:11" ht="16.5" x14ac:dyDescent="0.6">
      <c r="A81" s="7">
        <f t="shared" si="16"/>
        <v>288</v>
      </c>
      <c r="B81" s="28">
        <f t="shared" si="9"/>
        <v>18</v>
      </c>
      <c r="C81" s="3"/>
      <c r="D81" s="7">
        <f t="shared" si="10"/>
        <v>864</v>
      </c>
      <c r="E81" s="26">
        <f t="shared" si="11"/>
        <v>18</v>
      </c>
      <c r="F81" s="4"/>
      <c r="G81" s="16">
        <f t="shared" si="12"/>
        <v>306</v>
      </c>
      <c r="H81" s="32">
        <f t="shared" si="13"/>
        <v>18</v>
      </c>
      <c r="I81" s="3"/>
      <c r="J81" s="16">
        <f t="shared" si="14"/>
        <v>918</v>
      </c>
      <c r="K81" s="33">
        <f t="shared" si="15"/>
        <v>18</v>
      </c>
    </row>
    <row r="82" spans="1:11" ht="16.5" x14ac:dyDescent="0.6">
      <c r="A82" s="7">
        <f t="shared" si="16"/>
        <v>296</v>
      </c>
      <c r="B82" s="28">
        <f t="shared" si="9"/>
        <v>18.5</v>
      </c>
      <c r="C82" s="3"/>
      <c r="D82" s="7">
        <f t="shared" si="10"/>
        <v>888</v>
      </c>
      <c r="E82" s="26">
        <f t="shared" si="11"/>
        <v>18.5</v>
      </c>
      <c r="F82" s="4"/>
      <c r="G82" s="16">
        <f t="shared" si="12"/>
        <v>314.5</v>
      </c>
      <c r="H82" s="32">
        <f t="shared" si="13"/>
        <v>18.5</v>
      </c>
      <c r="I82" s="3"/>
      <c r="J82" s="16">
        <f t="shared" si="14"/>
        <v>943.5</v>
      </c>
      <c r="K82" s="33">
        <f t="shared" si="15"/>
        <v>18.5</v>
      </c>
    </row>
    <row r="83" spans="1:11" ht="32.25" customHeight="1" thickBot="1" x14ac:dyDescent="0.5">
      <c r="A83" s="51" t="s">
        <v>9</v>
      </c>
      <c r="B83" s="51"/>
      <c r="C83" s="51"/>
      <c r="D83" s="51"/>
      <c r="E83" s="51"/>
      <c r="F83" s="51"/>
      <c r="G83" s="51"/>
      <c r="H83" s="51"/>
      <c r="I83" s="51"/>
      <c r="J83" s="51"/>
      <c r="K83" s="51"/>
    </row>
    <row r="84" spans="1:11" ht="16.899999999999999" thickBot="1" x14ac:dyDescent="0.65">
      <c r="A84" s="49" t="s">
        <v>0</v>
      </c>
      <c r="B84" s="50"/>
      <c r="C84" s="20"/>
      <c r="D84" s="56" t="s">
        <v>1</v>
      </c>
      <c r="E84" s="57"/>
      <c r="F84" s="20"/>
      <c r="G84" s="49" t="s">
        <v>0</v>
      </c>
      <c r="H84" s="50"/>
      <c r="I84" s="20"/>
      <c r="J84" s="49" t="s">
        <v>1</v>
      </c>
      <c r="K84" s="50"/>
    </row>
    <row r="85" spans="1:11" ht="16.899999999999999" thickBot="1" x14ac:dyDescent="0.65">
      <c r="A85" s="52" t="s">
        <v>13</v>
      </c>
      <c r="B85" s="53"/>
      <c r="C85" s="3"/>
      <c r="D85" s="54" t="s">
        <v>11</v>
      </c>
      <c r="E85" s="55"/>
      <c r="F85" s="4"/>
      <c r="G85" s="52" t="s">
        <v>10</v>
      </c>
      <c r="H85" s="53"/>
      <c r="I85" s="3"/>
      <c r="J85" s="52" t="s">
        <v>12</v>
      </c>
      <c r="K85" s="53"/>
    </row>
    <row r="86" spans="1:11" ht="16.899999999999999" thickBot="1" x14ac:dyDescent="0.65">
      <c r="A86" s="18" t="s">
        <v>2</v>
      </c>
      <c r="B86" s="19" t="s">
        <v>3</v>
      </c>
      <c r="C86" s="10"/>
      <c r="D86" s="18" t="s">
        <v>2</v>
      </c>
      <c r="E86" s="19" t="s">
        <v>3</v>
      </c>
      <c r="F86" s="11"/>
      <c r="G86" s="18" t="s">
        <v>2</v>
      </c>
      <c r="H86" s="19" t="s">
        <v>3</v>
      </c>
      <c r="I86" s="10"/>
      <c r="J86" s="18" t="s">
        <v>2</v>
      </c>
      <c r="K86" s="19" t="s">
        <v>3</v>
      </c>
    </row>
    <row r="87" spans="1:11" ht="16.5" x14ac:dyDescent="0.6">
      <c r="A87" s="12">
        <v>5.5</v>
      </c>
      <c r="B87" s="26">
        <f>A87/11</f>
        <v>0.5</v>
      </c>
      <c r="C87" s="3"/>
      <c r="D87" s="12">
        <v>16.5</v>
      </c>
      <c r="E87" s="26">
        <f>D87/33</f>
        <v>0.5</v>
      </c>
      <c r="F87" s="4"/>
      <c r="G87" s="12">
        <v>6</v>
      </c>
      <c r="H87" s="13">
        <f>G87/12</f>
        <v>0.5</v>
      </c>
      <c r="I87" s="3"/>
      <c r="J87" s="12">
        <v>18</v>
      </c>
      <c r="K87" s="26">
        <f>J87/36</f>
        <v>0.5</v>
      </c>
    </row>
    <row r="88" spans="1:11" ht="16.5" x14ac:dyDescent="0.6">
      <c r="A88" s="6">
        <f>A87+5.5</f>
        <v>11</v>
      </c>
      <c r="B88" s="27">
        <f>A88/11</f>
        <v>1</v>
      </c>
      <c r="C88" s="3"/>
      <c r="D88" s="6">
        <f>D87+16.5</f>
        <v>33</v>
      </c>
      <c r="E88" s="27">
        <f>D88/33</f>
        <v>1</v>
      </c>
      <c r="F88" s="4"/>
      <c r="G88" s="6">
        <f>G87+6</f>
        <v>12</v>
      </c>
      <c r="H88" s="9">
        <f>G88/12</f>
        <v>1</v>
      </c>
      <c r="I88" s="3"/>
      <c r="J88" s="6">
        <f>J87+18</f>
        <v>36</v>
      </c>
      <c r="K88" s="29">
        <f>J88/36</f>
        <v>1</v>
      </c>
    </row>
    <row r="89" spans="1:11" ht="16.5" x14ac:dyDescent="0.6">
      <c r="A89" s="7">
        <f>A88+5.5</f>
        <v>16.5</v>
      </c>
      <c r="B89" s="28">
        <f>A89/11</f>
        <v>1.5</v>
      </c>
      <c r="C89" s="3"/>
      <c r="D89" s="7">
        <f t="shared" ref="D89:D122" si="17">D88+16.5</f>
        <v>49.5</v>
      </c>
      <c r="E89" s="28">
        <f t="shared" ref="E89:E122" si="18">D89/33</f>
        <v>1.5</v>
      </c>
      <c r="F89" s="4"/>
      <c r="G89" s="7">
        <f>G88+6</f>
        <v>18</v>
      </c>
      <c r="H89" s="8">
        <f>G89/12</f>
        <v>1.5</v>
      </c>
      <c r="I89" s="3"/>
      <c r="J89" s="7">
        <f t="shared" ref="J89:J122" si="19">J88+18</f>
        <v>54</v>
      </c>
      <c r="K89" s="26">
        <f t="shared" ref="K89:K122" si="20">J89/36</f>
        <v>1.5</v>
      </c>
    </row>
    <row r="90" spans="1:11" ht="16.5" x14ac:dyDescent="0.6">
      <c r="A90" s="7">
        <f t="shared" ref="A90:A122" si="21">A89+5.5</f>
        <v>22</v>
      </c>
      <c r="B90" s="28">
        <f t="shared" ref="B90:B122" si="22">A90/11</f>
        <v>2</v>
      </c>
      <c r="C90" s="3"/>
      <c r="D90" s="7">
        <f t="shared" si="17"/>
        <v>66</v>
      </c>
      <c r="E90" s="28">
        <f t="shared" si="18"/>
        <v>2</v>
      </c>
      <c r="F90" s="4"/>
      <c r="G90" s="16">
        <f t="shared" ref="G90:G122" si="23">G89+6</f>
        <v>24</v>
      </c>
      <c r="H90" s="17">
        <f t="shared" ref="H90:H122" si="24">G90/12</f>
        <v>2</v>
      </c>
      <c r="I90" s="3"/>
      <c r="J90" s="7">
        <f t="shared" si="19"/>
        <v>72</v>
      </c>
      <c r="K90" s="26">
        <f t="shared" si="20"/>
        <v>2</v>
      </c>
    </row>
    <row r="91" spans="1:11" ht="16.5" x14ac:dyDescent="0.6">
      <c r="A91" s="7">
        <f t="shared" si="21"/>
        <v>27.5</v>
      </c>
      <c r="B91" s="28">
        <f t="shared" si="22"/>
        <v>2.5</v>
      </c>
      <c r="C91" s="3"/>
      <c r="D91" s="7">
        <f t="shared" si="17"/>
        <v>82.5</v>
      </c>
      <c r="E91" s="28">
        <f t="shared" si="18"/>
        <v>2.5</v>
      </c>
      <c r="F91" s="4"/>
      <c r="G91" s="7">
        <f t="shared" si="23"/>
        <v>30</v>
      </c>
      <c r="H91" s="8">
        <f t="shared" si="24"/>
        <v>2.5</v>
      </c>
      <c r="I91" s="5"/>
      <c r="J91" s="7">
        <f t="shared" si="19"/>
        <v>90</v>
      </c>
      <c r="K91" s="26">
        <f t="shared" si="20"/>
        <v>2.5</v>
      </c>
    </row>
    <row r="92" spans="1:11" ht="16.5" x14ac:dyDescent="0.6">
      <c r="A92" s="6">
        <f t="shared" si="21"/>
        <v>33</v>
      </c>
      <c r="B92" s="27">
        <f t="shared" si="22"/>
        <v>3</v>
      </c>
      <c r="C92" s="3"/>
      <c r="D92" s="7">
        <f t="shared" si="17"/>
        <v>99</v>
      </c>
      <c r="E92" s="28">
        <f t="shared" si="18"/>
        <v>3</v>
      </c>
      <c r="F92" s="4"/>
      <c r="G92" s="6">
        <f t="shared" si="23"/>
        <v>36</v>
      </c>
      <c r="H92" s="9">
        <f t="shared" si="24"/>
        <v>3</v>
      </c>
      <c r="I92" s="5"/>
      <c r="J92" s="7">
        <f t="shared" si="19"/>
        <v>108</v>
      </c>
      <c r="K92" s="26">
        <f t="shared" si="20"/>
        <v>3</v>
      </c>
    </row>
    <row r="93" spans="1:11" ht="16.5" x14ac:dyDescent="0.6">
      <c r="A93" s="7">
        <f t="shared" si="21"/>
        <v>38.5</v>
      </c>
      <c r="B93" s="28">
        <f t="shared" si="22"/>
        <v>3.5</v>
      </c>
      <c r="C93" s="3"/>
      <c r="D93" s="7">
        <f t="shared" si="17"/>
        <v>115.5</v>
      </c>
      <c r="E93" s="28">
        <f t="shared" si="18"/>
        <v>3.5</v>
      </c>
      <c r="F93" s="4"/>
      <c r="G93" s="7">
        <f t="shared" si="23"/>
        <v>42</v>
      </c>
      <c r="H93" s="8">
        <f t="shared" si="24"/>
        <v>3.5</v>
      </c>
      <c r="I93" s="5"/>
      <c r="J93" s="7">
        <f t="shared" si="19"/>
        <v>126</v>
      </c>
      <c r="K93" s="26">
        <f t="shared" si="20"/>
        <v>3.5</v>
      </c>
    </row>
    <row r="94" spans="1:11" ht="16.5" x14ac:dyDescent="0.6">
      <c r="A94" s="7">
        <f t="shared" si="21"/>
        <v>44</v>
      </c>
      <c r="B94" s="28">
        <f t="shared" si="22"/>
        <v>4</v>
      </c>
      <c r="C94" s="3"/>
      <c r="D94" s="7">
        <f t="shared" si="17"/>
        <v>132</v>
      </c>
      <c r="E94" s="28">
        <f t="shared" si="18"/>
        <v>4</v>
      </c>
      <c r="F94" s="4"/>
      <c r="G94" s="7">
        <f t="shared" si="23"/>
        <v>48</v>
      </c>
      <c r="H94" s="8">
        <f t="shared" si="24"/>
        <v>4</v>
      </c>
      <c r="I94" s="5"/>
      <c r="J94" s="7">
        <f t="shared" si="19"/>
        <v>144</v>
      </c>
      <c r="K94" s="26">
        <f t="shared" si="20"/>
        <v>4</v>
      </c>
    </row>
    <row r="95" spans="1:11" ht="16.5" x14ac:dyDescent="0.6">
      <c r="A95" s="7">
        <f t="shared" si="21"/>
        <v>49.5</v>
      </c>
      <c r="B95" s="28">
        <f t="shared" si="22"/>
        <v>4.5</v>
      </c>
      <c r="C95" s="3"/>
      <c r="D95" s="7">
        <f t="shared" si="17"/>
        <v>148.5</v>
      </c>
      <c r="E95" s="28">
        <f t="shared" si="18"/>
        <v>4.5</v>
      </c>
      <c r="F95" s="4"/>
      <c r="G95" s="7">
        <f t="shared" si="23"/>
        <v>54</v>
      </c>
      <c r="H95" s="8">
        <f t="shared" si="24"/>
        <v>4.5</v>
      </c>
      <c r="I95" s="5"/>
      <c r="J95" s="7">
        <f t="shared" si="19"/>
        <v>162</v>
      </c>
      <c r="K95" s="26">
        <f t="shared" si="20"/>
        <v>4.5</v>
      </c>
    </row>
    <row r="96" spans="1:11" ht="16.5" x14ac:dyDescent="0.6">
      <c r="A96" s="7">
        <f t="shared" si="21"/>
        <v>55</v>
      </c>
      <c r="B96" s="28">
        <f t="shared" si="22"/>
        <v>5</v>
      </c>
      <c r="C96" s="3"/>
      <c r="D96" s="7">
        <f t="shared" si="17"/>
        <v>165</v>
      </c>
      <c r="E96" s="28">
        <f t="shared" si="18"/>
        <v>5</v>
      </c>
      <c r="F96" s="4"/>
      <c r="G96" s="7">
        <f t="shared" si="23"/>
        <v>60</v>
      </c>
      <c r="H96" s="8">
        <f t="shared" si="24"/>
        <v>5</v>
      </c>
      <c r="I96" s="5"/>
      <c r="J96" s="7">
        <f t="shared" si="19"/>
        <v>180</v>
      </c>
      <c r="K96" s="26">
        <f t="shared" si="20"/>
        <v>5</v>
      </c>
    </row>
    <row r="97" spans="1:11" ht="16.5" x14ac:dyDescent="0.6">
      <c r="A97" s="7">
        <f t="shared" si="21"/>
        <v>60.5</v>
      </c>
      <c r="B97" s="28">
        <f t="shared" si="22"/>
        <v>5.5</v>
      </c>
      <c r="C97" s="3"/>
      <c r="D97" s="7">
        <f t="shared" si="17"/>
        <v>181.5</v>
      </c>
      <c r="E97" s="28">
        <f t="shared" si="18"/>
        <v>5.5</v>
      </c>
      <c r="F97" s="4"/>
      <c r="G97" s="7">
        <f t="shared" si="23"/>
        <v>66</v>
      </c>
      <c r="H97" s="8">
        <f t="shared" si="24"/>
        <v>5.5</v>
      </c>
      <c r="I97" s="5"/>
      <c r="J97" s="7">
        <f t="shared" si="19"/>
        <v>198</v>
      </c>
      <c r="K97" s="26">
        <f t="shared" si="20"/>
        <v>5.5</v>
      </c>
    </row>
    <row r="98" spans="1:11" ht="16.5" x14ac:dyDescent="0.6">
      <c r="A98" s="7">
        <f t="shared" si="21"/>
        <v>66</v>
      </c>
      <c r="B98" s="28">
        <f t="shared" si="22"/>
        <v>6</v>
      </c>
      <c r="C98" s="3"/>
      <c r="D98" s="7">
        <f t="shared" si="17"/>
        <v>198</v>
      </c>
      <c r="E98" s="28">
        <f t="shared" si="18"/>
        <v>6</v>
      </c>
      <c r="F98" s="4"/>
      <c r="G98" s="7">
        <f t="shared" si="23"/>
        <v>72</v>
      </c>
      <c r="H98" s="8">
        <f t="shared" si="24"/>
        <v>6</v>
      </c>
      <c r="I98" s="5"/>
      <c r="J98" s="7">
        <f t="shared" si="19"/>
        <v>216</v>
      </c>
      <c r="K98" s="26">
        <f t="shared" si="20"/>
        <v>6</v>
      </c>
    </row>
    <row r="99" spans="1:11" ht="16.5" x14ac:dyDescent="0.6">
      <c r="A99" s="7">
        <f t="shared" si="21"/>
        <v>71.5</v>
      </c>
      <c r="B99" s="28">
        <f t="shared" si="22"/>
        <v>6.5</v>
      </c>
      <c r="C99" s="3"/>
      <c r="D99" s="7">
        <f t="shared" si="17"/>
        <v>214.5</v>
      </c>
      <c r="E99" s="28">
        <f t="shared" si="18"/>
        <v>6.5</v>
      </c>
      <c r="F99" s="4"/>
      <c r="G99" s="7">
        <f t="shared" si="23"/>
        <v>78</v>
      </c>
      <c r="H99" s="8">
        <f t="shared" si="24"/>
        <v>6.5</v>
      </c>
      <c r="I99" s="5"/>
      <c r="J99" s="7">
        <f t="shared" si="19"/>
        <v>234</v>
      </c>
      <c r="K99" s="26">
        <f t="shared" si="20"/>
        <v>6.5</v>
      </c>
    </row>
    <row r="100" spans="1:11" ht="16.5" x14ac:dyDescent="0.6">
      <c r="A100" s="7">
        <f t="shared" si="21"/>
        <v>77</v>
      </c>
      <c r="B100" s="28">
        <f t="shared" si="22"/>
        <v>7</v>
      </c>
      <c r="C100" s="3"/>
      <c r="D100" s="7">
        <f t="shared" si="17"/>
        <v>231</v>
      </c>
      <c r="E100" s="28">
        <f t="shared" si="18"/>
        <v>7</v>
      </c>
      <c r="F100" s="4"/>
      <c r="G100" s="7">
        <f t="shared" si="23"/>
        <v>84</v>
      </c>
      <c r="H100" s="8">
        <f t="shared" si="24"/>
        <v>7</v>
      </c>
      <c r="I100" s="5"/>
      <c r="J100" s="7">
        <f t="shared" si="19"/>
        <v>252</v>
      </c>
      <c r="K100" s="26">
        <f t="shared" si="20"/>
        <v>7</v>
      </c>
    </row>
    <row r="101" spans="1:11" ht="16.5" x14ac:dyDescent="0.6">
      <c r="A101" s="7">
        <f t="shared" si="21"/>
        <v>82.5</v>
      </c>
      <c r="B101" s="28">
        <f t="shared" si="22"/>
        <v>7.5</v>
      </c>
      <c r="C101" s="3"/>
      <c r="D101" s="7">
        <f t="shared" si="17"/>
        <v>247.5</v>
      </c>
      <c r="E101" s="28">
        <f t="shared" si="18"/>
        <v>7.5</v>
      </c>
      <c r="F101" s="4"/>
      <c r="G101" s="7">
        <f t="shared" si="23"/>
        <v>90</v>
      </c>
      <c r="H101" s="8">
        <f t="shared" si="24"/>
        <v>7.5</v>
      </c>
      <c r="I101" s="5"/>
      <c r="J101" s="7">
        <f t="shared" si="19"/>
        <v>270</v>
      </c>
      <c r="K101" s="26">
        <f t="shared" si="20"/>
        <v>7.5</v>
      </c>
    </row>
    <row r="102" spans="1:11" ht="16.5" x14ac:dyDescent="0.6">
      <c r="A102" s="7">
        <f t="shared" si="21"/>
        <v>88</v>
      </c>
      <c r="B102" s="28">
        <f t="shared" si="22"/>
        <v>8</v>
      </c>
      <c r="C102" s="3"/>
      <c r="D102" s="7">
        <f t="shared" si="17"/>
        <v>264</v>
      </c>
      <c r="E102" s="28">
        <f t="shared" si="18"/>
        <v>8</v>
      </c>
      <c r="F102" s="4"/>
      <c r="G102" s="7">
        <f t="shared" si="23"/>
        <v>96</v>
      </c>
      <c r="H102" s="8">
        <f t="shared" si="24"/>
        <v>8</v>
      </c>
      <c r="I102" s="5"/>
      <c r="J102" s="7">
        <f t="shared" si="19"/>
        <v>288</v>
      </c>
      <c r="K102" s="26">
        <f t="shared" si="20"/>
        <v>8</v>
      </c>
    </row>
    <row r="103" spans="1:11" ht="16.5" x14ac:dyDescent="0.6">
      <c r="A103" s="7">
        <f t="shared" si="21"/>
        <v>93.5</v>
      </c>
      <c r="B103" s="28">
        <f t="shared" si="22"/>
        <v>8.5</v>
      </c>
      <c r="C103" s="3"/>
      <c r="D103" s="7">
        <f t="shared" si="17"/>
        <v>280.5</v>
      </c>
      <c r="E103" s="28">
        <f t="shared" si="18"/>
        <v>8.5</v>
      </c>
      <c r="F103" s="4"/>
      <c r="G103" s="7">
        <f t="shared" si="23"/>
        <v>102</v>
      </c>
      <c r="H103" s="8">
        <f t="shared" si="24"/>
        <v>8.5</v>
      </c>
      <c r="I103" s="5"/>
      <c r="J103" s="7">
        <f t="shared" si="19"/>
        <v>306</v>
      </c>
      <c r="K103" s="26">
        <f t="shared" si="20"/>
        <v>8.5</v>
      </c>
    </row>
    <row r="104" spans="1:11" ht="16.5" x14ac:dyDescent="0.6">
      <c r="A104" s="7">
        <f t="shared" si="21"/>
        <v>99</v>
      </c>
      <c r="B104" s="28">
        <f t="shared" si="22"/>
        <v>9</v>
      </c>
      <c r="C104" s="3"/>
      <c r="D104" s="7">
        <f t="shared" si="17"/>
        <v>297</v>
      </c>
      <c r="E104" s="28">
        <f t="shared" si="18"/>
        <v>9</v>
      </c>
      <c r="F104" s="4"/>
      <c r="G104" s="7">
        <f t="shared" si="23"/>
        <v>108</v>
      </c>
      <c r="H104" s="8">
        <f t="shared" si="24"/>
        <v>9</v>
      </c>
      <c r="I104" s="5"/>
      <c r="J104" s="7">
        <f t="shared" si="19"/>
        <v>324</v>
      </c>
      <c r="K104" s="26">
        <f t="shared" si="20"/>
        <v>9</v>
      </c>
    </row>
    <row r="105" spans="1:11" ht="16.5" x14ac:dyDescent="0.6">
      <c r="A105" s="7">
        <f t="shared" si="21"/>
        <v>104.5</v>
      </c>
      <c r="B105" s="28">
        <f t="shared" si="22"/>
        <v>9.5</v>
      </c>
      <c r="C105" s="3"/>
      <c r="D105" s="7">
        <f t="shared" si="17"/>
        <v>313.5</v>
      </c>
      <c r="E105" s="28">
        <f t="shared" si="18"/>
        <v>9.5</v>
      </c>
      <c r="F105" s="4"/>
      <c r="G105" s="7">
        <f t="shared" si="23"/>
        <v>114</v>
      </c>
      <c r="H105" s="8">
        <f t="shared" si="24"/>
        <v>9.5</v>
      </c>
      <c r="I105" s="5"/>
      <c r="J105" s="7">
        <f t="shared" si="19"/>
        <v>342</v>
      </c>
      <c r="K105" s="26">
        <f t="shared" si="20"/>
        <v>9.5</v>
      </c>
    </row>
    <row r="106" spans="1:11" ht="16.5" x14ac:dyDescent="0.6">
      <c r="A106" s="7">
        <f t="shared" si="21"/>
        <v>110</v>
      </c>
      <c r="B106" s="28">
        <f t="shared" si="22"/>
        <v>10</v>
      </c>
      <c r="C106" s="3"/>
      <c r="D106" s="7">
        <f t="shared" si="17"/>
        <v>330</v>
      </c>
      <c r="E106" s="28">
        <f t="shared" si="18"/>
        <v>10</v>
      </c>
      <c r="F106" s="4"/>
      <c r="G106" s="7">
        <f t="shared" si="23"/>
        <v>120</v>
      </c>
      <c r="H106" s="8">
        <f t="shared" si="24"/>
        <v>10</v>
      </c>
      <c r="I106" s="5"/>
      <c r="J106" s="7">
        <f t="shared" si="19"/>
        <v>360</v>
      </c>
      <c r="K106" s="26">
        <f t="shared" si="20"/>
        <v>10</v>
      </c>
    </row>
    <row r="107" spans="1:11" ht="16.5" x14ac:dyDescent="0.6">
      <c r="A107" s="7">
        <f t="shared" si="21"/>
        <v>115.5</v>
      </c>
      <c r="B107" s="28">
        <f t="shared" si="22"/>
        <v>10.5</v>
      </c>
      <c r="C107" s="3"/>
      <c r="D107" s="7">
        <f t="shared" si="17"/>
        <v>346.5</v>
      </c>
      <c r="E107" s="28">
        <f t="shared" si="18"/>
        <v>10.5</v>
      </c>
      <c r="F107" s="4"/>
      <c r="G107" s="7">
        <f t="shared" si="23"/>
        <v>126</v>
      </c>
      <c r="H107" s="8">
        <f t="shared" si="24"/>
        <v>10.5</v>
      </c>
      <c r="I107" s="5"/>
      <c r="J107" s="7">
        <f t="shared" si="19"/>
        <v>378</v>
      </c>
      <c r="K107" s="26">
        <f t="shared" si="20"/>
        <v>10.5</v>
      </c>
    </row>
    <row r="108" spans="1:11" ht="16.5" x14ac:dyDescent="0.6">
      <c r="A108" s="7">
        <f t="shared" si="21"/>
        <v>121</v>
      </c>
      <c r="B108" s="28">
        <f t="shared" si="22"/>
        <v>11</v>
      </c>
      <c r="C108" s="3"/>
      <c r="D108" s="7">
        <f t="shared" si="17"/>
        <v>363</v>
      </c>
      <c r="E108" s="28">
        <f t="shared" si="18"/>
        <v>11</v>
      </c>
      <c r="F108" s="4"/>
      <c r="G108" s="7">
        <f t="shared" si="23"/>
        <v>132</v>
      </c>
      <c r="H108" s="8">
        <f t="shared" si="24"/>
        <v>11</v>
      </c>
      <c r="I108" s="5"/>
      <c r="J108" s="7">
        <f t="shared" si="19"/>
        <v>396</v>
      </c>
      <c r="K108" s="26">
        <f t="shared" si="20"/>
        <v>11</v>
      </c>
    </row>
    <row r="109" spans="1:11" ht="16.5" x14ac:dyDescent="0.6">
      <c r="A109" s="7">
        <f t="shared" si="21"/>
        <v>126.5</v>
      </c>
      <c r="B109" s="28">
        <f t="shared" si="22"/>
        <v>11.5</v>
      </c>
      <c r="C109" s="3"/>
      <c r="D109" s="7">
        <f t="shared" si="17"/>
        <v>379.5</v>
      </c>
      <c r="E109" s="28">
        <f t="shared" si="18"/>
        <v>11.5</v>
      </c>
      <c r="F109" s="4"/>
      <c r="G109" s="7">
        <f t="shared" si="23"/>
        <v>138</v>
      </c>
      <c r="H109" s="8">
        <f t="shared" si="24"/>
        <v>11.5</v>
      </c>
      <c r="I109" s="5"/>
      <c r="J109" s="7">
        <f t="shared" si="19"/>
        <v>414</v>
      </c>
      <c r="K109" s="26">
        <f t="shared" si="20"/>
        <v>11.5</v>
      </c>
    </row>
    <row r="110" spans="1:11" ht="16.5" x14ac:dyDescent="0.6">
      <c r="A110" s="7">
        <f t="shared" si="21"/>
        <v>132</v>
      </c>
      <c r="B110" s="28">
        <f t="shared" si="22"/>
        <v>12</v>
      </c>
      <c r="C110" s="3"/>
      <c r="D110" s="7">
        <f t="shared" si="17"/>
        <v>396</v>
      </c>
      <c r="E110" s="28">
        <f t="shared" si="18"/>
        <v>12</v>
      </c>
      <c r="F110" s="4"/>
      <c r="G110" s="7">
        <f t="shared" si="23"/>
        <v>144</v>
      </c>
      <c r="H110" s="8">
        <f t="shared" si="24"/>
        <v>12</v>
      </c>
      <c r="I110" s="5"/>
      <c r="J110" s="7">
        <f t="shared" si="19"/>
        <v>432</v>
      </c>
      <c r="K110" s="26">
        <f t="shared" si="20"/>
        <v>12</v>
      </c>
    </row>
    <row r="111" spans="1:11" ht="16.5" x14ac:dyDescent="0.6">
      <c r="A111" s="7">
        <f t="shared" si="21"/>
        <v>137.5</v>
      </c>
      <c r="B111" s="28">
        <f t="shared" si="22"/>
        <v>12.5</v>
      </c>
      <c r="C111" s="3"/>
      <c r="D111" s="7">
        <f t="shared" si="17"/>
        <v>412.5</v>
      </c>
      <c r="E111" s="28">
        <f t="shared" si="18"/>
        <v>12.5</v>
      </c>
      <c r="F111" s="4"/>
      <c r="G111" s="7">
        <f t="shared" si="23"/>
        <v>150</v>
      </c>
      <c r="H111" s="8">
        <f t="shared" si="24"/>
        <v>12.5</v>
      </c>
      <c r="I111" s="5"/>
      <c r="J111" s="7">
        <f t="shared" si="19"/>
        <v>450</v>
      </c>
      <c r="K111" s="26">
        <f t="shared" si="20"/>
        <v>12.5</v>
      </c>
    </row>
    <row r="112" spans="1:11" ht="16.5" x14ac:dyDescent="0.6">
      <c r="A112" s="7">
        <f t="shared" si="21"/>
        <v>143</v>
      </c>
      <c r="B112" s="28">
        <f t="shared" si="22"/>
        <v>13</v>
      </c>
      <c r="C112" s="3"/>
      <c r="D112" s="7">
        <f t="shared" si="17"/>
        <v>429</v>
      </c>
      <c r="E112" s="28">
        <f t="shared" si="18"/>
        <v>13</v>
      </c>
      <c r="F112" s="4"/>
      <c r="G112" s="7">
        <f t="shared" si="23"/>
        <v>156</v>
      </c>
      <c r="H112" s="8">
        <f t="shared" si="24"/>
        <v>13</v>
      </c>
      <c r="I112" s="5"/>
      <c r="J112" s="7">
        <f t="shared" si="19"/>
        <v>468</v>
      </c>
      <c r="K112" s="26">
        <f t="shared" si="20"/>
        <v>13</v>
      </c>
    </row>
    <row r="113" spans="1:11" ht="16.5" x14ac:dyDescent="0.6">
      <c r="A113" s="7">
        <f t="shared" si="21"/>
        <v>148.5</v>
      </c>
      <c r="B113" s="28">
        <f t="shared" si="22"/>
        <v>13.5</v>
      </c>
      <c r="C113" s="3"/>
      <c r="D113" s="7">
        <f t="shared" si="17"/>
        <v>445.5</v>
      </c>
      <c r="E113" s="28">
        <f t="shared" si="18"/>
        <v>13.5</v>
      </c>
      <c r="F113" s="4"/>
      <c r="G113" s="7">
        <f t="shared" si="23"/>
        <v>162</v>
      </c>
      <c r="H113" s="8">
        <f t="shared" si="24"/>
        <v>13.5</v>
      </c>
      <c r="I113" s="5"/>
      <c r="J113" s="7">
        <f t="shared" si="19"/>
        <v>486</v>
      </c>
      <c r="K113" s="26">
        <f t="shared" si="20"/>
        <v>13.5</v>
      </c>
    </row>
    <row r="114" spans="1:11" ht="16.5" x14ac:dyDescent="0.6">
      <c r="A114" s="7">
        <f t="shared" si="21"/>
        <v>154</v>
      </c>
      <c r="B114" s="28">
        <f t="shared" si="22"/>
        <v>14</v>
      </c>
      <c r="C114" s="3"/>
      <c r="D114" s="7">
        <f t="shared" si="17"/>
        <v>462</v>
      </c>
      <c r="E114" s="28">
        <f t="shared" si="18"/>
        <v>14</v>
      </c>
      <c r="F114" s="4"/>
      <c r="G114" s="7">
        <f t="shared" si="23"/>
        <v>168</v>
      </c>
      <c r="H114" s="8">
        <f t="shared" si="24"/>
        <v>14</v>
      </c>
      <c r="I114" s="5"/>
      <c r="J114" s="7">
        <f t="shared" si="19"/>
        <v>504</v>
      </c>
      <c r="K114" s="26">
        <f t="shared" si="20"/>
        <v>14</v>
      </c>
    </row>
    <row r="115" spans="1:11" ht="16.5" x14ac:dyDescent="0.6">
      <c r="A115" s="7">
        <f t="shared" si="21"/>
        <v>159.5</v>
      </c>
      <c r="B115" s="28">
        <f t="shared" si="22"/>
        <v>14.5</v>
      </c>
      <c r="C115" s="3"/>
      <c r="D115" s="7">
        <f t="shared" si="17"/>
        <v>478.5</v>
      </c>
      <c r="E115" s="28">
        <f t="shared" si="18"/>
        <v>14.5</v>
      </c>
      <c r="F115" s="4"/>
      <c r="G115" s="7">
        <f t="shared" si="23"/>
        <v>174</v>
      </c>
      <c r="H115" s="8">
        <f t="shared" si="24"/>
        <v>14.5</v>
      </c>
      <c r="I115" s="5"/>
      <c r="J115" s="7">
        <f t="shared" si="19"/>
        <v>522</v>
      </c>
      <c r="K115" s="26">
        <f t="shared" si="20"/>
        <v>14.5</v>
      </c>
    </row>
    <row r="116" spans="1:11" ht="16.5" x14ac:dyDescent="0.6">
      <c r="A116" s="7">
        <f t="shared" si="21"/>
        <v>165</v>
      </c>
      <c r="B116" s="28">
        <f t="shared" si="22"/>
        <v>15</v>
      </c>
      <c r="C116" s="3"/>
      <c r="D116" s="7">
        <f t="shared" si="17"/>
        <v>495</v>
      </c>
      <c r="E116" s="28">
        <f t="shared" si="18"/>
        <v>15</v>
      </c>
      <c r="F116" s="4"/>
      <c r="G116" s="7">
        <f t="shared" si="23"/>
        <v>180</v>
      </c>
      <c r="H116" s="8">
        <f t="shared" si="24"/>
        <v>15</v>
      </c>
      <c r="I116" s="5"/>
      <c r="J116" s="7">
        <f t="shared" si="19"/>
        <v>540</v>
      </c>
      <c r="K116" s="26">
        <f t="shared" si="20"/>
        <v>15</v>
      </c>
    </row>
    <row r="117" spans="1:11" ht="16.5" x14ac:dyDescent="0.6">
      <c r="A117" s="7">
        <f t="shared" si="21"/>
        <v>170.5</v>
      </c>
      <c r="B117" s="28">
        <f t="shared" si="22"/>
        <v>15.5</v>
      </c>
      <c r="C117" s="3"/>
      <c r="D117" s="7">
        <f t="shared" si="17"/>
        <v>511.5</v>
      </c>
      <c r="E117" s="28">
        <f t="shared" si="18"/>
        <v>15.5</v>
      </c>
      <c r="F117" s="4"/>
      <c r="G117" s="7">
        <f t="shared" si="23"/>
        <v>186</v>
      </c>
      <c r="H117" s="8">
        <f t="shared" si="24"/>
        <v>15.5</v>
      </c>
      <c r="I117" s="5"/>
      <c r="J117" s="7">
        <f t="shared" si="19"/>
        <v>558</v>
      </c>
      <c r="K117" s="26">
        <f t="shared" si="20"/>
        <v>15.5</v>
      </c>
    </row>
    <row r="118" spans="1:11" ht="16.5" x14ac:dyDescent="0.6">
      <c r="A118" s="7">
        <f t="shared" si="21"/>
        <v>176</v>
      </c>
      <c r="B118" s="28">
        <f t="shared" si="22"/>
        <v>16</v>
      </c>
      <c r="C118" s="3"/>
      <c r="D118" s="7">
        <f t="shared" si="17"/>
        <v>528</v>
      </c>
      <c r="E118" s="28">
        <f t="shared" si="18"/>
        <v>16</v>
      </c>
      <c r="F118" s="4"/>
      <c r="G118" s="7">
        <f t="shared" si="23"/>
        <v>192</v>
      </c>
      <c r="H118" s="8">
        <f t="shared" si="24"/>
        <v>16</v>
      </c>
      <c r="I118" s="5"/>
      <c r="J118" s="7">
        <f t="shared" si="19"/>
        <v>576</v>
      </c>
      <c r="K118" s="26">
        <f t="shared" si="20"/>
        <v>16</v>
      </c>
    </row>
    <row r="119" spans="1:11" ht="16.5" x14ac:dyDescent="0.6">
      <c r="A119" s="7">
        <f t="shared" si="21"/>
        <v>181.5</v>
      </c>
      <c r="B119" s="28">
        <f t="shared" si="22"/>
        <v>16.5</v>
      </c>
      <c r="C119" s="3"/>
      <c r="D119" s="7">
        <f t="shared" si="17"/>
        <v>544.5</v>
      </c>
      <c r="E119" s="28">
        <f t="shared" si="18"/>
        <v>16.5</v>
      </c>
      <c r="F119" s="4"/>
      <c r="G119" s="7">
        <f t="shared" si="23"/>
        <v>198</v>
      </c>
      <c r="H119" s="8">
        <f t="shared" si="24"/>
        <v>16.5</v>
      </c>
      <c r="I119" s="5"/>
      <c r="J119" s="7">
        <f t="shared" si="19"/>
        <v>594</v>
      </c>
      <c r="K119" s="26">
        <f t="shared" si="20"/>
        <v>16.5</v>
      </c>
    </row>
    <row r="120" spans="1:11" ht="16.5" x14ac:dyDescent="0.6">
      <c r="A120" s="7">
        <f t="shared" si="21"/>
        <v>187</v>
      </c>
      <c r="B120" s="28">
        <f t="shared" si="22"/>
        <v>17</v>
      </c>
      <c r="C120" s="3"/>
      <c r="D120" s="7">
        <f t="shared" si="17"/>
        <v>561</v>
      </c>
      <c r="E120" s="28">
        <f t="shared" si="18"/>
        <v>17</v>
      </c>
      <c r="F120" s="4"/>
      <c r="G120" s="7">
        <f t="shared" si="23"/>
        <v>204</v>
      </c>
      <c r="H120" s="8">
        <f t="shared" si="24"/>
        <v>17</v>
      </c>
      <c r="I120" s="5"/>
      <c r="J120" s="7">
        <f t="shared" si="19"/>
        <v>612</v>
      </c>
      <c r="K120" s="26">
        <f t="shared" si="20"/>
        <v>17</v>
      </c>
    </row>
    <row r="121" spans="1:11" ht="16.5" x14ac:dyDescent="0.6">
      <c r="A121" s="7">
        <f t="shared" si="21"/>
        <v>192.5</v>
      </c>
      <c r="B121" s="28">
        <f t="shared" si="22"/>
        <v>17.5</v>
      </c>
      <c r="C121" s="3"/>
      <c r="D121" s="7">
        <f t="shared" si="17"/>
        <v>577.5</v>
      </c>
      <c r="E121" s="28">
        <f t="shared" si="18"/>
        <v>17.5</v>
      </c>
      <c r="F121" s="4"/>
      <c r="G121" s="7">
        <f t="shared" si="23"/>
        <v>210</v>
      </c>
      <c r="H121" s="8">
        <f t="shared" si="24"/>
        <v>17.5</v>
      </c>
      <c r="I121" s="5"/>
      <c r="J121" s="7">
        <f t="shared" si="19"/>
        <v>630</v>
      </c>
      <c r="K121" s="26">
        <f t="shared" si="20"/>
        <v>17.5</v>
      </c>
    </row>
    <row r="122" spans="1:11" ht="16.5" x14ac:dyDescent="0.6">
      <c r="A122" s="7">
        <f t="shared" si="21"/>
        <v>198</v>
      </c>
      <c r="B122" s="28">
        <f t="shared" si="22"/>
        <v>18</v>
      </c>
      <c r="C122" s="3"/>
      <c r="D122" s="7">
        <f t="shared" si="17"/>
        <v>594</v>
      </c>
      <c r="E122" s="28">
        <f t="shared" si="18"/>
        <v>18</v>
      </c>
      <c r="F122" s="4"/>
      <c r="G122" s="7">
        <f t="shared" si="23"/>
        <v>216</v>
      </c>
      <c r="H122" s="8">
        <f t="shared" si="24"/>
        <v>18</v>
      </c>
      <c r="I122" s="5"/>
      <c r="J122" s="7">
        <f t="shared" si="19"/>
        <v>648</v>
      </c>
      <c r="K122" s="26">
        <f t="shared" si="20"/>
        <v>18</v>
      </c>
    </row>
    <row r="124" spans="1:11" x14ac:dyDescent="0.45">
      <c r="A124" s="34" t="s">
        <v>32</v>
      </c>
      <c r="B124" s="34"/>
      <c r="C124" s="34"/>
      <c r="D124" s="34"/>
      <c r="E124" s="34"/>
    </row>
    <row r="126" spans="1:11" x14ac:dyDescent="0.45">
      <c r="A126" s="34" t="s">
        <v>18</v>
      </c>
      <c r="B126" s="34"/>
      <c r="C126" s="34"/>
      <c r="D126" s="34"/>
    </row>
    <row r="127" spans="1:11" x14ac:dyDescent="0.45">
      <c r="B127" s="35" t="s">
        <v>19</v>
      </c>
      <c r="C127" s="36"/>
      <c r="D127" s="36"/>
      <c r="E127" s="36"/>
      <c r="F127" s="36"/>
      <c r="G127" s="36"/>
      <c r="H127" s="36"/>
      <c r="I127" s="36"/>
      <c r="J127" s="36"/>
      <c r="K127" s="37"/>
    </row>
    <row r="128" spans="1:11" x14ac:dyDescent="0.45">
      <c r="B128" s="38" t="s">
        <v>20</v>
      </c>
      <c r="C128" s="39"/>
      <c r="D128" s="39"/>
      <c r="E128" s="39"/>
      <c r="F128" s="39"/>
      <c r="G128" s="39"/>
      <c r="H128" s="39"/>
      <c r="I128" s="39"/>
      <c r="J128" s="39"/>
      <c r="K128" s="40"/>
    </row>
    <row r="129" spans="1:11" x14ac:dyDescent="0.45">
      <c r="B129" s="41" t="s">
        <v>21</v>
      </c>
      <c r="C129" s="42"/>
      <c r="D129" s="42"/>
      <c r="E129" s="42"/>
      <c r="F129" s="42"/>
      <c r="G129" s="42"/>
      <c r="H129" s="42"/>
      <c r="I129" s="42"/>
      <c r="J129" s="42"/>
      <c r="K129" s="43"/>
    </row>
    <row r="131" spans="1:11" x14ac:dyDescent="0.45">
      <c r="A131" s="34" t="s">
        <v>22</v>
      </c>
      <c r="B131" s="34"/>
      <c r="C131" s="34"/>
      <c r="D131" s="34"/>
      <c r="E131" s="34"/>
      <c r="F131" s="34"/>
      <c r="G131" s="34"/>
      <c r="H131" s="34"/>
      <c r="I131" s="34"/>
      <c r="J131" s="34"/>
    </row>
    <row r="132" spans="1:11" x14ac:dyDescent="0.45">
      <c r="B132" s="35" t="s">
        <v>23</v>
      </c>
      <c r="C132" s="36"/>
      <c r="D132" s="36"/>
      <c r="E132" s="36"/>
      <c r="F132" s="36"/>
      <c r="G132" s="36"/>
      <c r="H132" s="36"/>
      <c r="I132" s="36"/>
      <c r="J132" s="36"/>
      <c r="K132" s="37"/>
    </row>
    <row r="133" spans="1:11" x14ac:dyDescent="0.45">
      <c r="B133" s="38" t="s">
        <v>34</v>
      </c>
      <c r="C133" s="39"/>
      <c r="D133" s="39"/>
      <c r="E133" s="39"/>
      <c r="F133" s="39"/>
      <c r="G133" s="39"/>
      <c r="H133" s="39"/>
      <c r="I133" s="39"/>
      <c r="J133" s="39"/>
      <c r="K133" s="40"/>
    </row>
    <row r="134" spans="1:11" x14ac:dyDescent="0.45">
      <c r="B134" s="38" t="s">
        <v>24</v>
      </c>
      <c r="C134" s="39"/>
      <c r="D134" s="39"/>
      <c r="E134" s="39"/>
      <c r="F134" s="39"/>
      <c r="G134" s="39"/>
      <c r="H134" s="39"/>
      <c r="I134" s="39"/>
      <c r="J134" s="39"/>
      <c r="K134" s="40"/>
    </row>
    <row r="135" spans="1:11" x14ac:dyDescent="0.45">
      <c r="B135" s="38" t="s">
        <v>25</v>
      </c>
      <c r="C135" s="39"/>
      <c r="D135" s="39"/>
      <c r="E135" s="39"/>
      <c r="F135" s="39"/>
      <c r="G135" s="39"/>
      <c r="H135" s="39"/>
      <c r="I135" s="39"/>
      <c r="J135" s="39"/>
      <c r="K135" s="40"/>
    </row>
    <row r="136" spans="1:11" x14ac:dyDescent="0.45">
      <c r="B136" s="41" t="s">
        <v>26</v>
      </c>
      <c r="C136" s="42"/>
      <c r="D136" s="42"/>
      <c r="E136" s="42"/>
      <c r="F136" s="42"/>
      <c r="G136" s="42"/>
      <c r="H136" s="42"/>
      <c r="I136" s="42"/>
      <c r="J136" s="42"/>
      <c r="K136" s="43"/>
    </row>
    <row r="138" spans="1:11" x14ac:dyDescent="0.45">
      <c r="A138" s="34" t="s">
        <v>27</v>
      </c>
      <c r="B138" s="34"/>
      <c r="C138" s="34"/>
      <c r="D138" s="34"/>
    </row>
    <row r="139" spans="1:11" x14ac:dyDescent="0.45">
      <c r="B139" s="35" t="s">
        <v>29</v>
      </c>
      <c r="C139" s="36"/>
      <c r="D139" s="36"/>
      <c r="E139" s="36"/>
      <c r="F139" s="36"/>
      <c r="G139" s="36"/>
      <c r="H139" s="36"/>
      <c r="I139" s="36"/>
      <c r="J139" s="36"/>
      <c r="K139" s="37"/>
    </row>
    <row r="140" spans="1:11" x14ac:dyDescent="0.45">
      <c r="B140" s="38" t="s">
        <v>28</v>
      </c>
      <c r="C140" s="39"/>
      <c r="D140" s="39"/>
      <c r="E140" s="39"/>
      <c r="F140" s="39"/>
      <c r="G140" s="39"/>
      <c r="H140" s="39"/>
      <c r="I140" s="39"/>
      <c r="J140" s="39"/>
      <c r="K140" s="40"/>
    </row>
    <row r="141" spans="1:11" x14ac:dyDescent="0.45">
      <c r="B141" s="38" t="s">
        <v>30</v>
      </c>
      <c r="C141" s="39"/>
      <c r="D141" s="39"/>
      <c r="E141" s="39"/>
      <c r="F141" s="39"/>
      <c r="G141" s="39"/>
      <c r="H141" s="39"/>
      <c r="I141" s="39"/>
      <c r="J141" s="39"/>
      <c r="K141" s="40"/>
    </row>
    <row r="142" spans="1:11" x14ac:dyDescent="0.45">
      <c r="B142" s="41" t="s">
        <v>31</v>
      </c>
      <c r="C142" s="42"/>
      <c r="D142" s="42"/>
      <c r="E142" s="42"/>
      <c r="F142" s="42"/>
      <c r="G142" s="42"/>
      <c r="H142" s="42"/>
      <c r="I142" s="42"/>
      <c r="J142" s="42"/>
      <c r="K142" s="43"/>
    </row>
    <row r="144" spans="1:11" x14ac:dyDescent="0.45">
      <c r="A144" s="34" t="s">
        <v>33</v>
      </c>
      <c r="B144" s="34"/>
      <c r="C144" s="34"/>
      <c r="D144" s="34"/>
      <c r="E144" s="34"/>
    </row>
    <row r="145" spans="1:11" x14ac:dyDescent="0.45">
      <c r="B145" s="35" t="s">
        <v>57</v>
      </c>
      <c r="C145" s="36"/>
      <c r="D145" s="36"/>
      <c r="E145" s="36"/>
      <c r="F145" s="36"/>
      <c r="G145" s="36"/>
      <c r="H145" s="36"/>
      <c r="I145" s="36"/>
      <c r="J145" s="36"/>
      <c r="K145" s="37"/>
    </row>
    <row r="146" spans="1:11" x14ac:dyDescent="0.45">
      <c r="B146" s="38" t="s">
        <v>58</v>
      </c>
      <c r="C146" s="39"/>
      <c r="D146" s="39"/>
      <c r="E146" s="39"/>
      <c r="F146" s="39"/>
      <c r="G146" s="39"/>
      <c r="H146" s="39"/>
      <c r="I146" s="39"/>
      <c r="J146" s="39"/>
      <c r="K146" s="40"/>
    </row>
    <row r="147" spans="1:11" x14ac:dyDescent="0.45">
      <c r="B147" s="38" t="s">
        <v>67</v>
      </c>
      <c r="C147" s="39"/>
      <c r="D147" s="39"/>
      <c r="E147" s="39"/>
      <c r="F147" s="39"/>
      <c r="G147" s="39"/>
      <c r="H147" s="39"/>
      <c r="I147" s="39"/>
      <c r="J147" s="39"/>
      <c r="K147" s="40"/>
    </row>
    <row r="148" spans="1:11" x14ac:dyDescent="0.45">
      <c r="B148" s="41" t="s">
        <v>35</v>
      </c>
      <c r="C148" s="42"/>
      <c r="D148" s="42"/>
      <c r="E148" s="42"/>
      <c r="F148" s="42"/>
      <c r="G148" s="42"/>
      <c r="H148" s="42"/>
      <c r="I148" s="42"/>
      <c r="J148" s="42"/>
      <c r="K148" s="43"/>
    </row>
    <row r="150" spans="1:11" x14ac:dyDescent="0.45">
      <c r="A150" s="34" t="s">
        <v>36</v>
      </c>
    </row>
    <row r="151" spans="1:11" x14ac:dyDescent="0.45">
      <c r="B151" s="35" t="s">
        <v>59</v>
      </c>
      <c r="C151" s="36"/>
      <c r="D151" s="36"/>
      <c r="E151" s="36"/>
      <c r="F151" s="36"/>
      <c r="G151" s="36"/>
      <c r="H151" s="36"/>
      <c r="I151" s="36"/>
      <c r="J151" s="36"/>
      <c r="K151" s="37"/>
    </row>
    <row r="152" spans="1:11" x14ac:dyDescent="0.45">
      <c r="B152" s="38" t="s">
        <v>37</v>
      </c>
      <c r="C152" s="39"/>
      <c r="D152" s="39"/>
      <c r="E152" s="39"/>
      <c r="F152" s="39"/>
      <c r="G152" s="39"/>
      <c r="H152" s="39"/>
      <c r="I152" s="39"/>
      <c r="J152" s="39"/>
      <c r="K152" s="40"/>
    </row>
    <row r="153" spans="1:11" x14ac:dyDescent="0.45">
      <c r="B153" s="38" t="s">
        <v>38</v>
      </c>
      <c r="C153" s="39"/>
      <c r="D153" s="39"/>
      <c r="E153" s="39"/>
      <c r="F153" s="39"/>
      <c r="G153" s="39"/>
      <c r="H153" s="39"/>
      <c r="I153" s="39"/>
      <c r="J153" s="39"/>
      <c r="K153" s="40"/>
    </row>
    <row r="154" spans="1:11" x14ac:dyDescent="0.45">
      <c r="B154" s="38" t="s">
        <v>39</v>
      </c>
      <c r="C154" s="39"/>
      <c r="D154" s="39"/>
      <c r="E154" s="39"/>
      <c r="F154" s="39"/>
      <c r="G154" s="39"/>
      <c r="H154" s="39"/>
      <c r="I154" s="39"/>
      <c r="J154" s="39"/>
      <c r="K154" s="40"/>
    </row>
    <row r="155" spans="1:11" x14ac:dyDescent="0.45">
      <c r="B155" s="38" t="s">
        <v>40</v>
      </c>
      <c r="C155" s="39"/>
      <c r="D155" s="39"/>
      <c r="E155" s="39"/>
      <c r="F155" s="39"/>
      <c r="G155" s="39"/>
      <c r="H155" s="39"/>
      <c r="I155" s="39"/>
      <c r="J155" s="39"/>
      <c r="K155" s="40"/>
    </row>
    <row r="156" spans="1:11" x14ac:dyDescent="0.45">
      <c r="B156" s="38" t="s">
        <v>41</v>
      </c>
      <c r="C156" s="39"/>
      <c r="D156" s="39"/>
      <c r="E156" s="39"/>
      <c r="F156" s="39"/>
      <c r="G156" s="39"/>
      <c r="H156" s="39"/>
      <c r="I156" s="39"/>
      <c r="J156" s="39"/>
      <c r="K156" s="40"/>
    </row>
    <row r="157" spans="1:11" x14ac:dyDescent="0.45">
      <c r="B157" s="41" t="s">
        <v>42</v>
      </c>
      <c r="C157" s="42"/>
      <c r="D157" s="42"/>
      <c r="E157" s="42"/>
      <c r="F157" s="42"/>
      <c r="G157" s="42"/>
      <c r="H157" s="42"/>
      <c r="I157" s="42"/>
      <c r="J157" s="42"/>
      <c r="K157" s="43"/>
    </row>
    <row r="159" spans="1:11" x14ac:dyDescent="0.45">
      <c r="A159" s="34" t="s">
        <v>43</v>
      </c>
    </row>
    <row r="160" spans="1:11" x14ac:dyDescent="0.45">
      <c r="B160" s="35" t="s">
        <v>60</v>
      </c>
      <c r="C160" s="36"/>
      <c r="D160" s="36"/>
      <c r="E160" s="36"/>
      <c r="F160" s="36"/>
      <c r="G160" s="36"/>
      <c r="H160" s="36"/>
      <c r="I160" s="36"/>
      <c r="J160" s="36"/>
      <c r="K160" s="37"/>
    </row>
    <row r="161" spans="1:11" x14ac:dyDescent="0.45">
      <c r="B161" s="38" t="s">
        <v>44</v>
      </c>
      <c r="C161" s="39"/>
      <c r="D161" s="39"/>
      <c r="E161" s="39"/>
      <c r="F161" s="39"/>
      <c r="G161" s="39"/>
      <c r="H161" s="39"/>
      <c r="I161" s="39"/>
      <c r="J161" s="39"/>
      <c r="K161" s="40"/>
    </row>
    <row r="162" spans="1:11" x14ac:dyDescent="0.45">
      <c r="B162" s="38" t="s">
        <v>45</v>
      </c>
      <c r="C162" s="39"/>
      <c r="D162" s="39"/>
      <c r="E162" s="39"/>
      <c r="F162" s="39"/>
      <c r="G162" s="39"/>
      <c r="H162" s="39"/>
      <c r="I162" s="39"/>
      <c r="J162" s="39"/>
      <c r="K162" s="40"/>
    </row>
    <row r="163" spans="1:11" x14ac:dyDescent="0.45">
      <c r="B163" s="38" t="s">
        <v>46</v>
      </c>
      <c r="C163" s="39"/>
      <c r="D163" s="39"/>
      <c r="E163" s="39"/>
      <c r="F163" s="39"/>
      <c r="G163" s="39"/>
      <c r="H163" s="39"/>
      <c r="I163" s="39"/>
      <c r="J163" s="39"/>
      <c r="K163" s="40"/>
    </row>
    <row r="164" spans="1:11" x14ac:dyDescent="0.45">
      <c r="B164" s="41" t="s">
        <v>61</v>
      </c>
      <c r="C164" s="42"/>
      <c r="D164" s="42"/>
      <c r="E164" s="42"/>
      <c r="F164" s="42"/>
      <c r="G164" s="42"/>
      <c r="H164" s="42"/>
      <c r="I164" s="42"/>
      <c r="J164" s="42"/>
      <c r="K164" s="43"/>
    </row>
    <row r="166" spans="1:11" x14ac:dyDescent="0.45">
      <c r="B166" s="35" t="s">
        <v>62</v>
      </c>
      <c r="C166" s="36"/>
      <c r="D166" s="36"/>
      <c r="E166" s="36"/>
      <c r="F166" s="36"/>
      <c r="G166" s="36"/>
      <c r="H166" s="36"/>
      <c r="I166" s="36"/>
      <c r="J166" s="36"/>
      <c r="K166" s="37"/>
    </row>
    <row r="167" spans="1:11" x14ac:dyDescent="0.45">
      <c r="B167" s="41" t="s">
        <v>47</v>
      </c>
      <c r="C167" s="42"/>
      <c r="D167" s="42"/>
      <c r="E167" s="42"/>
      <c r="F167" s="42"/>
      <c r="G167" s="42"/>
      <c r="H167" s="42"/>
      <c r="I167" s="42"/>
      <c r="J167" s="42"/>
      <c r="K167" s="43"/>
    </row>
    <row r="171" spans="1:11" x14ac:dyDescent="0.45">
      <c r="A171" s="34" t="s">
        <v>56</v>
      </c>
      <c r="B171" s="34"/>
      <c r="C171" s="34"/>
      <c r="D171" s="34"/>
    </row>
    <row r="173" spans="1:11" x14ac:dyDescent="0.45">
      <c r="A173" s="44" t="s">
        <v>48</v>
      </c>
      <c r="B173" s="45"/>
      <c r="C173" s="45"/>
      <c r="D173" s="45"/>
      <c r="E173" s="45"/>
      <c r="F173" s="45"/>
      <c r="G173" s="45"/>
      <c r="H173" s="45"/>
      <c r="I173" s="45"/>
      <c r="J173" s="45"/>
      <c r="K173" s="46"/>
    </row>
    <row r="175" spans="1:11" x14ac:dyDescent="0.45">
      <c r="A175" s="35" t="s">
        <v>63</v>
      </c>
      <c r="B175" s="36"/>
      <c r="C175" s="36"/>
      <c r="D175" s="36"/>
      <c r="E175" s="36"/>
      <c r="F175" s="36"/>
      <c r="G175" s="36"/>
      <c r="H175" s="36"/>
      <c r="I175" s="36"/>
      <c r="J175" s="36"/>
      <c r="K175" s="37"/>
    </row>
    <row r="176" spans="1:11" x14ac:dyDescent="0.45">
      <c r="A176" s="41"/>
      <c r="B176" s="42" t="s">
        <v>64</v>
      </c>
      <c r="C176" s="42"/>
      <c r="D176" s="42"/>
      <c r="E176" s="42"/>
      <c r="F176" s="42"/>
      <c r="G176" s="42"/>
      <c r="H176" s="42"/>
      <c r="I176" s="42"/>
      <c r="J176" s="42"/>
      <c r="K176" s="43"/>
    </row>
    <row r="178" spans="1:11" x14ac:dyDescent="0.45">
      <c r="A178" s="35" t="s">
        <v>49</v>
      </c>
      <c r="B178" s="36"/>
      <c r="C178" s="36"/>
      <c r="D178" s="36"/>
      <c r="E178" s="36"/>
      <c r="F178" s="36"/>
      <c r="G178" s="36"/>
      <c r="H178" s="36"/>
      <c r="I178" s="36"/>
      <c r="J178" s="36"/>
      <c r="K178" s="37"/>
    </row>
    <row r="179" spans="1:11" x14ac:dyDescent="0.45">
      <c r="A179" s="41"/>
      <c r="B179" s="42" t="s">
        <v>50</v>
      </c>
      <c r="C179" s="42"/>
      <c r="D179" s="42"/>
      <c r="E179" s="42"/>
      <c r="F179" s="42"/>
      <c r="G179" s="42"/>
      <c r="H179" s="42"/>
      <c r="I179" s="42"/>
      <c r="J179" s="42"/>
      <c r="K179" s="43"/>
    </row>
    <row r="181" spans="1:11" x14ac:dyDescent="0.45">
      <c r="A181" s="35" t="s">
        <v>51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7"/>
    </row>
    <row r="182" spans="1:11" x14ac:dyDescent="0.45">
      <c r="A182" s="38"/>
      <c r="B182" s="39" t="s">
        <v>52</v>
      </c>
      <c r="C182" s="39"/>
      <c r="D182" s="39"/>
      <c r="E182" s="39"/>
      <c r="F182" s="39"/>
      <c r="G182" s="39"/>
      <c r="H182" s="39"/>
      <c r="I182" s="39"/>
      <c r="J182" s="39"/>
      <c r="K182" s="40"/>
    </row>
    <row r="183" spans="1:11" x14ac:dyDescent="0.45">
      <c r="A183" s="41"/>
      <c r="B183" s="42" t="s">
        <v>53</v>
      </c>
      <c r="C183" s="42"/>
      <c r="D183" s="42"/>
      <c r="E183" s="42"/>
      <c r="F183" s="42"/>
      <c r="G183" s="42"/>
      <c r="H183" s="42"/>
      <c r="I183" s="42"/>
      <c r="J183" s="42"/>
      <c r="K183" s="43"/>
    </row>
    <row r="185" spans="1:11" x14ac:dyDescent="0.45">
      <c r="A185" s="35" t="s">
        <v>65</v>
      </c>
      <c r="B185" s="36"/>
      <c r="C185" s="36"/>
      <c r="D185" s="36"/>
      <c r="E185" s="36"/>
      <c r="F185" s="36"/>
      <c r="G185" s="36"/>
      <c r="H185" s="36"/>
      <c r="I185" s="36"/>
      <c r="J185" s="36"/>
      <c r="K185" s="37"/>
    </row>
    <row r="186" spans="1:11" x14ac:dyDescent="0.45">
      <c r="A186" s="38"/>
      <c r="B186" s="39" t="s">
        <v>54</v>
      </c>
      <c r="C186" s="39"/>
      <c r="D186" s="39"/>
      <c r="E186" s="39"/>
      <c r="F186" s="39"/>
      <c r="G186" s="39"/>
      <c r="H186" s="39"/>
      <c r="I186" s="39"/>
      <c r="J186" s="39"/>
      <c r="K186" s="40"/>
    </row>
    <row r="187" spans="1:11" x14ac:dyDescent="0.45">
      <c r="A187" s="41"/>
      <c r="B187" s="47" t="s">
        <v>55</v>
      </c>
      <c r="C187" s="47"/>
      <c r="D187" s="47"/>
      <c r="E187" s="47"/>
      <c r="F187" s="42"/>
      <c r="G187" s="42"/>
      <c r="H187" s="42"/>
      <c r="I187" s="42"/>
      <c r="J187" s="42"/>
      <c r="K187" s="43"/>
    </row>
    <row r="189" spans="1:11" x14ac:dyDescent="0.45">
      <c r="A189" s="35" t="s">
        <v>66</v>
      </c>
      <c r="B189" s="36"/>
      <c r="C189" s="36"/>
      <c r="D189" s="36"/>
      <c r="E189" s="36"/>
      <c r="F189" s="36"/>
      <c r="G189" s="36"/>
      <c r="H189" s="36"/>
      <c r="I189" s="36"/>
      <c r="J189" s="36"/>
      <c r="K189" s="37"/>
    </row>
    <row r="190" spans="1:11" x14ac:dyDescent="0.45">
      <c r="A190" s="41"/>
      <c r="B190" s="42" t="s">
        <v>68</v>
      </c>
      <c r="C190" s="42"/>
      <c r="D190" s="42"/>
      <c r="E190" s="42"/>
      <c r="F190" s="42"/>
      <c r="G190" s="42"/>
      <c r="H190" s="42"/>
      <c r="I190" s="42"/>
      <c r="J190" s="42"/>
      <c r="K190" s="43"/>
    </row>
  </sheetData>
  <mergeCells count="26">
    <mergeCell ref="A85:B85"/>
    <mergeCell ref="D85:E85"/>
    <mergeCell ref="G85:H85"/>
    <mergeCell ref="J85:K85"/>
    <mergeCell ref="A84:B84"/>
    <mergeCell ref="D84:E84"/>
    <mergeCell ref="G84:H84"/>
    <mergeCell ref="J84:K84"/>
    <mergeCell ref="A83:K83"/>
    <mergeCell ref="J2:K2"/>
    <mergeCell ref="G3:H3"/>
    <mergeCell ref="J3:K3"/>
    <mergeCell ref="A3:B3"/>
    <mergeCell ref="D3:E3"/>
    <mergeCell ref="A2:B2"/>
    <mergeCell ref="D2:E2"/>
    <mergeCell ref="G2:H2"/>
    <mergeCell ref="A44:B44"/>
    <mergeCell ref="D44:E44"/>
    <mergeCell ref="G44:H44"/>
    <mergeCell ref="J44:K44"/>
    <mergeCell ref="G1:K1"/>
    <mergeCell ref="A43:B43"/>
    <mergeCell ref="D43:E43"/>
    <mergeCell ref="G43:H43"/>
    <mergeCell ref="J43:K43"/>
  </mergeCells>
  <pageMargins left="0.7" right="0.7" top="0.75" bottom="0.75" header="0.3" footer="0.3"/>
  <pageSetup orientation="portrait" r:id="rId1"/>
  <headerFooter>
    <oddHeader>&amp;C&amp;18CCCCO Worksheet</oddHeader>
    <oddFooter>&amp;C
&amp;P
&amp;R7/23/2014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Chancellor's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McCullough, Cris</dc:creator>
  <cp:lastModifiedBy>Rickard, Malcolm</cp:lastModifiedBy>
  <cp:lastPrinted>2014-07-24T02:25:41Z</cp:lastPrinted>
  <dcterms:created xsi:type="dcterms:W3CDTF">2014-05-22T00:20:30Z</dcterms:created>
  <dcterms:modified xsi:type="dcterms:W3CDTF">2022-08-05T15:59:43Z</dcterms:modified>
</cp:coreProperties>
</file>